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5" activeTab="8"/>
  </bookViews>
  <sheets>
    <sheet name="一般公共预算收入表" sheetId="1" r:id="rId1"/>
    <sheet name="一般公共预算支出表" sheetId="2" r:id="rId2"/>
    <sheet name="一般公共预算平衡表" sheetId="3" r:id="rId3"/>
    <sheet name="政府性基金收入表" sheetId="4" r:id="rId4"/>
    <sheet name="政府性基金支出表" sheetId="5" r:id="rId5"/>
    <sheet name="政府性基金预算平衡表" sheetId="6" r:id="rId6"/>
    <sheet name="国有资本经营算收支表" sheetId="10" r:id="rId7"/>
    <sheet name="国有资本经营预算平衡表" sheetId="11" r:id="rId8"/>
    <sheet name="社会保险基金收支表" sheetId="7" r:id="rId9"/>
    <sheet name="地方政府债务情况表" sheetId="8" r:id="rId10"/>
    <sheet name="三公经费表" sheetId="9" r:id="rId11"/>
  </sheets>
  <calcPr calcId="144525" iterate="1" iterateCount="100" iterateDelta="0.001"/>
</workbook>
</file>

<file path=xl/comments1.xml><?xml version="1.0" encoding="utf-8"?>
<comments xmlns="http://schemas.openxmlformats.org/spreadsheetml/2006/main">
  <authors>
    <author>a</author>
  </authors>
  <commentList>
    <comment ref="G64" authorId="0">
      <text>
        <r>
          <rPr>
            <sz val="9"/>
            <rFont val="宋体"/>
            <charset val="134"/>
          </rPr>
          <t>a:
免费教科书：2014年3.7亿元，2015年1.9亿元。</t>
        </r>
      </text>
    </comment>
  </commentList>
</comments>
</file>

<file path=xl/sharedStrings.xml><?xml version="1.0" encoding="utf-8"?>
<sst xmlns="http://schemas.openxmlformats.org/spreadsheetml/2006/main" count="659" uniqueCount="514">
  <si>
    <t>古县二○一五年公共财政预算收入（草案）</t>
  </si>
  <si>
    <t>单位：万元</t>
  </si>
  <si>
    <t>收  入  项  目</t>
  </si>
  <si>
    <t>2014年预算数</t>
  </si>
  <si>
    <t>2015年预算数</t>
  </si>
  <si>
    <t>为2014年预算数%</t>
  </si>
  <si>
    <t>备        注</t>
  </si>
  <si>
    <t>一、税收收入</t>
  </si>
  <si>
    <t>1、增值税</t>
  </si>
  <si>
    <t>2、营业税</t>
  </si>
  <si>
    <t>3、企业所得税</t>
  </si>
  <si>
    <t>4、个人所得税</t>
  </si>
  <si>
    <t>5、资源税</t>
  </si>
  <si>
    <t>增幅较高主要是煤炭资源税改革增加。</t>
  </si>
  <si>
    <t>6、其他税收收入</t>
  </si>
  <si>
    <t>二、非税收入</t>
  </si>
  <si>
    <t>1、专项收入</t>
  </si>
  <si>
    <t>2、行政事业性收费收入</t>
  </si>
  <si>
    <t>3、罚没收入</t>
  </si>
  <si>
    <t>4、国有资本经营收入</t>
  </si>
  <si>
    <t>5、国有资源（资产）有偿使用收入</t>
  </si>
  <si>
    <t>6、其他收入</t>
  </si>
  <si>
    <t>公共财政预算收入合计</t>
  </si>
  <si>
    <t>古县二○一五年公共财政收入按预期目标安排支出（草案）</t>
  </si>
  <si>
    <t>单位:万元</t>
  </si>
  <si>
    <t>支出项目</t>
  </si>
  <si>
    <t>口径变化及主要增减因素</t>
  </si>
  <si>
    <t>其中：当年地方财力安排数</t>
  </si>
  <si>
    <t>同口径为2014年预算数%</t>
  </si>
  <si>
    <t>备注</t>
  </si>
  <si>
    <t>一、一般公共服务</t>
  </si>
  <si>
    <t>增幅较高主要是工商、质监部门下划。</t>
  </si>
  <si>
    <t xml:space="preserve">    人大事务</t>
  </si>
  <si>
    <t xml:space="preserve">      行政运行</t>
  </si>
  <si>
    <t xml:space="preserve">      事业运行</t>
  </si>
  <si>
    <t xml:space="preserve">    政协事务</t>
  </si>
  <si>
    <t xml:space="preserve">    政府办公厅(室)及相关机构事务</t>
  </si>
  <si>
    <t xml:space="preserve">      机关服务</t>
  </si>
  <si>
    <t xml:space="preserve">      专项业务活动</t>
  </si>
  <si>
    <t xml:space="preserve">      其他政府办公厅（室）及相关机构事务支出</t>
  </si>
  <si>
    <t xml:space="preserve">    发展与改革事务</t>
  </si>
  <si>
    <t xml:space="preserve">      物价管理</t>
  </si>
  <si>
    <t xml:space="preserve">    统计信息事务</t>
  </si>
  <si>
    <t xml:space="preserve">      专项普查活动</t>
  </si>
  <si>
    <t xml:space="preserve">      其他统计信息事务支出</t>
  </si>
  <si>
    <t xml:space="preserve">    财政事务</t>
  </si>
  <si>
    <t xml:space="preserve">      其他财政事务支出</t>
  </si>
  <si>
    <t xml:space="preserve">    审计事务</t>
  </si>
  <si>
    <t xml:space="preserve">      一般行政管理事务</t>
  </si>
  <si>
    <t xml:space="preserve">    人力资源事务</t>
  </si>
  <si>
    <t xml:space="preserve">    纪检监察事务</t>
  </si>
  <si>
    <t xml:space="preserve">    商贸事务</t>
  </si>
  <si>
    <t xml:space="preserve">    工商行政管理事务</t>
  </si>
  <si>
    <t xml:space="preserve">    质量技术监督与检验检疫事务</t>
  </si>
  <si>
    <t xml:space="preserve">    宗教事务</t>
  </si>
  <si>
    <t xml:space="preserve">    档案事务</t>
  </si>
  <si>
    <t xml:space="preserve">    民主党派及工商联事务</t>
  </si>
  <si>
    <t xml:space="preserve">    群众团体事务</t>
  </si>
  <si>
    <t xml:space="preserve">    党委办公厅（室）及相关机构事务</t>
  </si>
  <si>
    <t xml:space="preserve">    组织事务</t>
  </si>
  <si>
    <t xml:space="preserve">    宣传事务</t>
  </si>
  <si>
    <t xml:space="preserve">    统战事务</t>
  </si>
  <si>
    <t xml:space="preserve">    其他共产党事务支出</t>
  </si>
  <si>
    <t>二、国防支出</t>
  </si>
  <si>
    <t>三、公共安全支出</t>
  </si>
  <si>
    <t xml:space="preserve">    武装警察</t>
  </si>
  <si>
    <t xml:space="preserve">    公安</t>
  </si>
  <si>
    <t xml:space="preserve">      道路交通管理</t>
  </si>
  <si>
    <t xml:space="preserve">      拘押收教场所管理</t>
  </si>
  <si>
    <t xml:space="preserve">      其他公安支出</t>
  </si>
  <si>
    <t xml:space="preserve">    检察</t>
  </si>
  <si>
    <t xml:space="preserve">    法院</t>
  </si>
  <si>
    <t xml:space="preserve">    司法</t>
  </si>
  <si>
    <t>四、教育支出</t>
  </si>
  <si>
    <t xml:space="preserve">    教育管理事务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</si>
  <si>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</si>
  <si>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</si>
  <si>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</si>
  <si>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</si>
  <si>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</si>
  <si>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其他普通教育支出</t>
  </si>
  <si>
    <t xml:space="preserve">    职业教育</t>
  </si>
  <si>
    <t xml:space="preserve">      职业高中教育</t>
  </si>
  <si>
    <t xml:space="preserve">    进修及培训</t>
  </si>
  <si>
    <t xml:space="preserve">      教师进修</t>
  </si>
  <si>
    <t xml:space="preserve">      干部教育</t>
  </si>
  <si>
    <t xml:space="preserve">    教育费附加安排的支出</t>
  </si>
  <si>
    <t xml:space="preserve">      其他教育费附加安排的支出</t>
  </si>
  <si>
    <t xml:space="preserve">    其他教育支出</t>
  </si>
  <si>
    <t>五、科学技术支出</t>
  </si>
  <si>
    <t xml:space="preserve">    科学技术管理事务</t>
  </si>
  <si>
    <t xml:space="preserve">      其他科学技术管理事务支出</t>
  </si>
  <si>
    <t xml:space="preserve">    技术研究与开发</t>
  </si>
  <si>
    <t xml:space="preserve">      科技成果转化与扩散</t>
  </si>
  <si>
    <t>六、文化体育与传媒支出</t>
  </si>
  <si>
    <t xml:space="preserve">    文化</t>
  </si>
  <si>
    <t xml:space="preserve">      图书馆</t>
  </si>
  <si>
    <t xml:space="preserve">      群众文化</t>
  </si>
  <si>
    <t xml:space="preserve">      其他文化支出</t>
  </si>
  <si>
    <t xml:space="preserve">    文物</t>
  </si>
  <si>
    <t xml:space="preserve">      文物保护</t>
  </si>
  <si>
    <t xml:space="preserve">    体育</t>
  </si>
  <si>
    <t xml:space="preserve">      群众体育</t>
  </si>
  <si>
    <t xml:space="preserve">    广播影视</t>
  </si>
  <si>
    <t xml:space="preserve">      电视</t>
  </si>
  <si>
    <t xml:space="preserve">      其他广播影视支出</t>
  </si>
  <si>
    <t xml:space="preserve">    其他文化体育与传媒支出</t>
  </si>
  <si>
    <t xml:space="preserve">      其他文化体育与传媒支出</t>
  </si>
  <si>
    <t>七、社会保障和就业</t>
  </si>
  <si>
    <t xml:space="preserve">    人力资源和社会保障管理事务</t>
  </si>
  <si>
    <t xml:space="preserve">      劳动监察</t>
  </si>
  <si>
    <t xml:space="preserve">      社会保险经办机构</t>
  </si>
  <si>
    <t xml:space="preserve">      其他人力资源和社会保障管理事务支出</t>
  </si>
  <si>
    <t xml:space="preserve">    民政管理事务</t>
  </si>
  <si>
    <t xml:space="preserve">      其他民政管理事务支出</t>
  </si>
  <si>
    <t xml:space="preserve">    财政对社会保险基金的补助</t>
  </si>
  <si>
    <t xml:space="preserve">      财政对基本养老保险基金的补助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</si>
  <si>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</si>
  <si>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</si>
  <si>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</si>
  <si>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财政对城乡居民基本养老保险基金的补助</t>
  </si>
  <si>
    <t xml:space="preserve">      财政对其他社会保险基金的补助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</si>
  <si>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</si>
  <si>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</si>
  <si>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</si>
  <si>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企业改革补助</t>
  </si>
  <si>
    <t xml:space="preserve">      企业关闭破产补助</t>
  </si>
  <si>
    <t xml:space="preserve">    就业补助</t>
  </si>
  <si>
    <t xml:space="preserve">      扶持公共就业服务</t>
  </si>
  <si>
    <t xml:space="preserve">      其他就业补助支出</t>
  </si>
  <si>
    <t xml:space="preserve">    抚恤</t>
  </si>
  <si>
    <t xml:space="preserve">      伤残抚恤</t>
  </si>
  <si>
    <t xml:space="preserve">      义务兵优待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</si>
  <si>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</si>
  <si>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</si>
  <si>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</si>
  <si>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</si>
  <si>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</si>
  <si>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</si>
  <si>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</si>
  <si>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</si>
  <si>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残疾人事业</t>
  </si>
  <si>
    <t xml:space="preserve">      残疾人康复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</si>
  <si>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</si>
  <si>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</si>
  <si>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</si>
  <si>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</si>
  <si>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</si>
  <si>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</si>
  <si>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</si>
  <si>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</si>
  <si>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</si>
  <si>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</si>
  <si>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特困人员供养</t>
  </si>
  <si>
    <t xml:space="preserve">      农村五保供养支出</t>
  </si>
  <si>
    <t xml:space="preserve">    其他生活救助</t>
  </si>
  <si>
    <t xml:space="preserve">      其他农村生活救助</t>
  </si>
  <si>
    <t>八、医疗卫生与计划生育支出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</si>
  <si>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</si>
  <si>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</si>
  <si>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</si>
  <si>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</si>
  <si>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基层医疗卫生机构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</si>
  <si>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</si>
  <si>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</si>
  <si>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</si>
  <si>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</si>
  <si>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</si>
  <si>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</si>
  <si>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基本公共卫生服务</t>
  </si>
  <si>
    <t xml:space="preserve">      重大公共卫生专项</t>
  </si>
  <si>
    <t xml:space="preserve">    医疗保障</t>
  </si>
  <si>
    <t xml:space="preserve">      行政单位医疗</t>
  </si>
  <si>
    <t xml:space="preserve">      优抚对象医疗补助</t>
  </si>
  <si>
    <t xml:space="preserve">      新型农村合作医疗</t>
  </si>
  <si>
    <t xml:space="preserve">      城镇居民基本医疗保险</t>
  </si>
  <si>
    <t xml:space="preserve">      城乡医疗救助</t>
  </si>
  <si>
    <t xml:space="preserve">      其他医疗保障支出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</si>
  <si>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</si>
  <si>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</si>
  <si>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</si>
  <si>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</si>
  <si>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</si>
  <si>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其他医疗卫生支出</t>
  </si>
  <si>
    <t>九、节能环保支出</t>
  </si>
  <si>
    <t xml:space="preserve">    环境保护管理事务</t>
  </si>
  <si>
    <t xml:space="preserve">      其他环境保护管理事务支出</t>
  </si>
  <si>
    <t xml:space="preserve">    污染防治</t>
  </si>
  <si>
    <t xml:space="preserve">      排污费安排的支出</t>
  </si>
  <si>
    <t xml:space="preserve">    自然生态保护</t>
  </si>
  <si>
    <t xml:space="preserve">      农村环境保护</t>
  </si>
  <si>
    <t xml:space="preserve">    天然林保护</t>
  </si>
  <si>
    <t xml:space="preserve">      森林管护</t>
  </si>
  <si>
    <t xml:space="preserve">      社会保险补助</t>
  </si>
  <si>
    <t xml:space="preserve">      天然林保护工程建设</t>
  </si>
  <si>
    <t xml:space="preserve">    退耕还林</t>
  </si>
  <si>
    <t xml:space="preserve">      退耕现金</t>
  </si>
  <si>
    <t xml:space="preserve">      其他退耕还林支出</t>
  </si>
  <si>
    <t xml:space="preserve">    能源节约利用</t>
  </si>
  <si>
    <t>十、城乡社区支出</t>
  </si>
  <si>
    <t xml:space="preserve">      城乡社区管理事务</t>
  </si>
  <si>
    <t xml:space="preserve">        行政运行</t>
  </si>
  <si>
    <t xml:space="preserve">        城管执法</t>
  </si>
  <si>
    <t xml:space="preserve">        其他城乡社区管理事务支出</t>
  </si>
  <si>
    <t xml:space="preserve">      城乡社区公共设施</t>
  </si>
  <si>
    <t xml:space="preserve">        其他城乡社区公共设施支出</t>
  </si>
  <si>
    <t xml:space="preserve">      城乡社区环境卫生</t>
  </si>
  <si>
    <t>十一、农林水支出</t>
  </si>
  <si>
    <t xml:space="preserve">      农业</t>
  </si>
  <si>
    <t xml:space="preserve">        事业运行</t>
  </si>
  <si>
    <t xml:space="preserve">        科技转化与推广服务</t>
  </si>
  <si>
    <t xml:space="preserve">        病虫害控制</t>
  </si>
  <si>
    <t xml:space="preserve">        农业生产资料与技术补贴</t>
  </si>
  <si>
    <t xml:space="preserve">        农业生产保险补贴</t>
  </si>
  <si>
    <t xml:space="preserve">        农业组织化与产业化经营</t>
  </si>
  <si>
    <t xml:space="preserve">        农村道路建设</t>
  </si>
  <si>
    <t xml:space="preserve">        对高校毕业生到基层任职补助</t>
  </si>
  <si>
    <t xml:space="preserve">        其他农业支出</t>
  </si>
  <si>
    <t xml:space="preserve">      林业</t>
  </si>
  <si>
    <t xml:space="preserve">        林业事业机构</t>
  </si>
  <si>
    <t xml:space="preserve">        森林生态效益补偿</t>
  </si>
  <si>
    <t xml:space="preserve">        林业产业化</t>
  </si>
  <si>
    <t xml:space="preserve">        石油价格改革对林业的补贴</t>
  </si>
  <si>
    <t xml:space="preserve">        森林保险保费补贴</t>
  </si>
  <si>
    <t xml:space="preserve">        林业防灾减灾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</si>
  <si>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</si>
  <si>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</si>
  <si>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</si>
  <si>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</si>
  <si>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水土保持</t>
  </si>
  <si>
    <t xml:space="preserve">        防汛</t>
  </si>
  <si>
    <t xml:space="preserve">        抗旱</t>
  </si>
  <si>
    <t xml:space="preserve">        农田水利</t>
  </si>
  <si>
    <t xml:space="preserve">        大中型水库移民后期扶持专项支出</t>
  </si>
  <si>
    <t xml:space="preserve">        水资源费安排的支出</t>
  </si>
  <si>
    <t xml:space="preserve">        农村人畜饮水</t>
  </si>
  <si>
    <t xml:space="preserve">      扶贫</t>
  </si>
  <si>
    <t xml:space="preserve">        机关服务</t>
  </si>
  <si>
    <t xml:space="preserve">        农村基础设施建设</t>
  </si>
  <si>
    <t xml:space="preserve">        生产发展</t>
  </si>
  <si>
    <t xml:space="preserve">        其他扶贫支出</t>
  </si>
  <si>
    <t xml:space="preserve">      农业综合开发</t>
  </si>
  <si>
    <t xml:space="preserve">        产业化经营</t>
  </si>
  <si>
    <t xml:space="preserve">      农村综合改革</t>
  </si>
  <si>
    <t xml:space="preserve">        对村级一事一议的补助</t>
  </si>
  <si>
    <t xml:space="preserve">        对村民委员会和村党支部的补助</t>
  </si>
  <si>
    <t>十二、交通运输支出</t>
  </si>
  <si>
    <t xml:space="preserve">      公路水路运输</t>
  </si>
  <si>
    <t xml:space="preserve">        公路和运输信息化建设</t>
  </si>
  <si>
    <t xml:space="preserve">        公路路政管理</t>
  </si>
  <si>
    <t xml:space="preserve">        公路运输管理</t>
  </si>
  <si>
    <t xml:space="preserve">        其他公路水路运输支出</t>
  </si>
  <si>
    <t xml:space="preserve">      石油价格改革对交通运输的补贴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</si>
  <si>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</si>
  <si>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</si>
  <si>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</si>
  <si>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>十三、资源勘探信息等支出</t>
  </si>
  <si>
    <t xml:space="preserve">      制造业</t>
  </si>
  <si>
    <t xml:space="preserve">      安全生产监管</t>
  </si>
  <si>
    <t xml:space="preserve">        其他安全生产监管支出</t>
  </si>
  <si>
    <t xml:space="preserve">      支持中小企业发展和管理支出</t>
  </si>
  <si>
    <t xml:space="preserve">        中小企业发展专项</t>
  </si>
  <si>
    <t xml:space="preserve">        其他支持中小企业发展和管理支出</t>
  </si>
  <si>
    <t>十四、商业服务业等支出</t>
  </si>
  <si>
    <t xml:space="preserve">      商业流通事务</t>
  </si>
  <si>
    <t xml:space="preserve">        其他商业流通事务支出</t>
  </si>
  <si>
    <t xml:space="preserve">      旅游业管理与服务支出</t>
  </si>
  <si>
    <t xml:space="preserve">        其他旅游业管理与服务支出</t>
  </si>
  <si>
    <t>十五、援助其他地区支出</t>
  </si>
  <si>
    <t xml:space="preserve">      其他支出</t>
  </si>
  <si>
    <t>十六、国土海洋气象等支出</t>
  </si>
  <si>
    <t xml:space="preserve">      国土资源事务</t>
  </si>
  <si>
    <t xml:space="preserve">        矿产资源专项收入安排的支出</t>
  </si>
  <si>
    <t xml:space="preserve">      地震事务</t>
  </si>
  <si>
    <t xml:space="preserve">      气象事务</t>
  </si>
  <si>
    <t xml:space="preserve">        气象服务</t>
  </si>
  <si>
    <t>十七、住房保障支出</t>
  </si>
  <si>
    <t xml:space="preserve">      保障性安居工程支出</t>
  </si>
  <si>
    <t xml:space="preserve">        棚户区改造</t>
  </si>
  <si>
    <t xml:space="preserve">        农村危房改造</t>
  </si>
  <si>
    <t xml:space="preserve">        其他保障性安居工程支出</t>
  </si>
  <si>
    <t xml:space="preserve">      住房改革支出</t>
  </si>
  <si>
    <t xml:space="preserve">        住房公积金</t>
  </si>
  <si>
    <t>十八、粮油物资储备支出</t>
  </si>
  <si>
    <t xml:space="preserve">      粮油事务</t>
  </si>
  <si>
    <t xml:space="preserve">      粮油储备</t>
  </si>
  <si>
    <t xml:space="preserve">        储备粮（油）库建设</t>
  </si>
  <si>
    <t>十九、预备费</t>
  </si>
  <si>
    <t>二十、国债还本付息支出</t>
  </si>
  <si>
    <t xml:space="preserve">        地方政府债券付息</t>
  </si>
  <si>
    <t>二十一、其他支出</t>
  </si>
  <si>
    <t xml:space="preserve">        其他支出</t>
  </si>
  <si>
    <t>公共财政预算支出合计</t>
  </si>
  <si>
    <t>古县二○一五年公共财政预算收支平衡表（草案）</t>
  </si>
  <si>
    <t>收入</t>
  </si>
  <si>
    <t>支出</t>
  </si>
  <si>
    <t>中央</t>
  </si>
  <si>
    <t>省级</t>
  </si>
  <si>
    <t>公共财政预算收入总计</t>
  </si>
  <si>
    <t>公共财政预算支出总计</t>
  </si>
  <si>
    <t>一、一般公共预算收入</t>
  </si>
  <si>
    <t>一、一般公共预算支出</t>
  </si>
  <si>
    <t>二、转移性收入</t>
  </si>
  <si>
    <t>二、转移性支出</t>
  </si>
  <si>
    <t xml:space="preserve"> 1、返还性收入</t>
  </si>
  <si>
    <t xml:space="preserve"> 1、返还性支出</t>
  </si>
  <si>
    <t xml:space="preserve">  增值税和消费税税收返还收入</t>
  </si>
  <si>
    <t xml:space="preserve">  增值税和消费税税收返还支出</t>
  </si>
  <si>
    <t xml:space="preserve">  所得税基数返还收入</t>
  </si>
  <si>
    <t xml:space="preserve">  所得税基数返还支出</t>
  </si>
  <si>
    <t xml:space="preserve">  成品油价格和税费改革税收返还收入</t>
  </si>
  <si>
    <t xml:space="preserve">  成品油价格和税费改革税收返还支出</t>
  </si>
  <si>
    <t xml:space="preserve"> 2、一般性转移支付收入</t>
  </si>
  <si>
    <t xml:space="preserve"> 2、一般性转移支付</t>
  </si>
  <si>
    <t xml:space="preserve">  均衡性转移支付收入</t>
  </si>
  <si>
    <t xml:space="preserve">  均衡性转移支付支出</t>
  </si>
  <si>
    <t xml:space="preserve">  革命老区及民族和边境地区转移支付收入</t>
  </si>
  <si>
    <t xml:space="preserve">  革命老区及民族和边境地区转移支付支出</t>
  </si>
  <si>
    <t xml:space="preserve">  县级基本财力保障机制奖补资金收入 </t>
  </si>
  <si>
    <t xml:space="preserve">  县级基本财力保障机制奖补资金支出</t>
  </si>
  <si>
    <t xml:space="preserve">  结算补助收入</t>
  </si>
  <si>
    <t xml:space="preserve">  结算补助支出</t>
  </si>
  <si>
    <t xml:space="preserve">  体制上解收入</t>
  </si>
  <si>
    <t xml:space="preserve">  体制上解支出</t>
  </si>
  <si>
    <t xml:space="preserve">  资源枯竭型城市转移支付补助收入</t>
  </si>
  <si>
    <t xml:space="preserve">  资源枯竭型城市转移支付支出</t>
  </si>
  <si>
    <t xml:space="preserve">  企业事业单位划转补助收入</t>
  </si>
  <si>
    <t xml:space="preserve">  企事业单位划转补助支出</t>
  </si>
  <si>
    <t xml:space="preserve">  成品油价格和税费改革转移支付补助收入</t>
  </si>
  <si>
    <t xml:space="preserve">  成品油价格和税费改革转移支付补助支出</t>
  </si>
  <si>
    <t xml:space="preserve">  基层公检法司转移支付收入</t>
  </si>
  <si>
    <t xml:space="preserve">  基层公检法司转移支付支出</t>
  </si>
  <si>
    <t xml:space="preserve">  义务教育等转移支付收入</t>
  </si>
  <si>
    <t xml:space="preserve">  义务教育等转移支付支出</t>
  </si>
  <si>
    <t xml:space="preserve">  基本养老保险和低保等转移支付收入</t>
  </si>
  <si>
    <t xml:space="preserve">  基本养老保险和低保等转移支付支出</t>
  </si>
  <si>
    <t xml:space="preserve">  新型农村合作医疗等转移支付收入</t>
  </si>
  <si>
    <t xml:space="preserve">  新型农村合作医疗等转移支付支出</t>
  </si>
  <si>
    <t xml:space="preserve">  农村综合改革转移支付收入</t>
  </si>
  <si>
    <t xml:space="preserve">  农村综合改革转移支付支出</t>
  </si>
  <si>
    <t xml:space="preserve">  产粮（油）大县奖励资金收入</t>
  </si>
  <si>
    <t xml:space="preserve">  产粮（油）大县奖励资金支出</t>
  </si>
  <si>
    <t xml:space="preserve">  重点生态功能区转移支付收入</t>
  </si>
  <si>
    <t xml:space="preserve">  重点生态功能区转移支付支出</t>
  </si>
  <si>
    <t xml:space="preserve">  固定数额补助收入</t>
  </si>
  <si>
    <t xml:space="preserve">  固定数额补助支出</t>
  </si>
  <si>
    <t xml:space="preserve">  体制补助收入</t>
  </si>
  <si>
    <t xml:space="preserve">  体制补助支出</t>
  </si>
  <si>
    <t xml:space="preserve">  其他财力补助</t>
  </si>
  <si>
    <t xml:space="preserve"> 3、专项转移支付</t>
  </si>
  <si>
    <t xml:space="preserve"> 3、专项转移支付收入 </t>
  </si>
  <si>
    <t xml:space="preserve">  提前下达市县专项转移支付数     </t>
  </si>
  <si>
    <t xml:space="preserve">  上级提前下达地方专项转移支付数     </t>
  </si>
  <si>
    <t xml:space="preserve"> 4、调入资金</t>
  </si>
  <si>
    <t xml:space="preserve"> 4、地方政府债券还本</t>
  </si>
  <si>
    <t xml:space="preserve">  调入预算稳定调节基金</t>
  </si>
  <si>
    <t xml:space="preserve">    地方政府债券还本</t>
  </si>
  <si>
    <t xml:space="preserve">  调入其他专户资金</t>
  </si>
  <si>
    <t xml:space="preserve">  调入国有资本经营预算</t>
  </si>
  <si>
    <t>古县二○一五年政府性基金预算收入（草案）</t>
  </si>
  <si>
    <t>2014年完成数</t>
  </si>
  <si>
    <t>为2014年完成数%</t>
  </si>
  <si>
    <t>备 注</t>
  </si>
  <si>
    <t>政府性基金预算收入合计</t>
  </si>
  <si>
    <t>下降原因主要是可持续基金和部分政府性基金转列一般公共预算。</t>
  </si>
  <si>
    <t xml:space="preserve">  一、散装水泥专项资金收入</t>
  </si>
  <si>
    <t xml:space="preserve">  二、新型墙体材料专项基金收入</t>
  </si>
  <si>
    <t xml:space="preserve">  三、城市公用事业附加收入</t>
  </si>
  <si>
    <t xml:space="preserve">  四、政府住房基金收入</t>
  </si>
  <si>
    <t xml:space="preserve">  五、农业土地开发资金收入</t>
  </si>
  <si>
    <t xml:space="preserve">  六、国有土地使用权出让收入</t>
  </si>
  <si>
    <t xml:space="preserve">  七、城市基础设施配套费收入</t>
  </si>
  <si>
    <t xml:space="preserve">  八、其他政府性基金收入</t>
  </si>
  <si>
    <t xml:space="preserve">  九、山西省煤炭可持续发展基金收入</t>
  </si>
  <si>
    <t>2014年12月1日起停征煤炭可持续发展基金。</t>
  </si>
  <si>
    <t xml:space="preserve">  十、转让政府还贷道路收费权收入</t>
  </si>
  <si>
    <t>2015年转列一般公共预算。</t>
  </si>
  <si>
    <t xml:space="preserve">  十一、文化事业建设费收入</t>
  </si>
  <si>
    <t xml:space="preserve">  十二、地方教育附加收入</t>
  </si>
  <si>
    <t xml:space="preserve">  十三、育林基金收入</t>
  </si>
  <si>
    <t xml:space="preserve">  十四、地方水利建设基金收入</t>
  </si>
  <si>
    <t xml:space="preserve">  十五、残疾人就业保障金收入</t>
  </si>
  <si>
    <t>古县二○一五年政府性基金预算支出（草案）</t>
  </si>
  <si>
    <t>科目编码</t>
  </si>
  <si>
    <t>科目名称</t>
  </si>
  <si>
    <t>2014年备案预算数</t>
  </si>
  <si>
    <t>为2014年备案预算数%</t>
  </si>
  <si>
    <t>政府性基金预算支出合计</t>
  </si>
  <si>
    <t>205</t>
  </si>
  <si>
    <t>一、教育支出</t>
  </si>
  <si>
    <t xml:space="preserve">  10</t>
  </si>
  <si>
    <t xml:space="preserve">  地方教育附加安排的支出</t>
  </si>
  <si>
    <t>207</t>
  </si>
  <si>
    <t>二、文化体育与传媒支出</t>
  </si>
  <si>
    <t xml:space="preserve">  06</t>
  </si>
  <si>
    <t xml:space="preserve">  文化事业建设费安排的支出</t>
  </si>
  <si>
    <t>208</t>
  </si>
  <si>
    <t>三、社会保障和就业支出</t>
  </si>
  <si>
    <t xml:space="preserve">  60</t>
  </si>
  <si>
    <t xml:space="preserve">  残疾人就业保障金支出</t>
  </si>
  <si>
    <t>212</t>
  </si>
  <si>
    <t>四、城乡社区支出</t>
  </si>
  <si>
    <t>下降主要是土地成交量特别是房地产用地成交量减少所致。</t>
  </si>
  <si>
    <t xml:space="preserve">  07</t>
  </si>
  <si>
    <t xml:space="preserve">  政府住房基金支出</t>
  </si>
  <si>
    <t>07</t>
  </si>
  <si>
    <t xml:space="preserve">    01</t>
  </si>
  <si>
    <t xml:space="preserve">    管理费用支出</t>
  </si>
  <si>
    <t xml:space="preserve">  08</t>
  </si>
  <si>
    <t xml:space="preserve">  国有土地使用权出让收入安排的支出</t>
  </si>
  <si>
    <t>08</t>
  </si>
  <si>
    <t xml:space="preserve">    99</t>
  </si>
  <si>
    <t xml:space="preserve">    其他国有土地使用权出让收入安排的支出</t>
  </si>
  <si>
    <t xml:space="preserve">  09</t>
  </si>
  <si>
    <t xml:space="preserve">  城市公用事业附加安排的支出</t>
  </si>
  <si>
    <t>09</t>
  </si>
  <si>
    <t xml:space="preserve">    其他城市公用事业附加安排的支出</t>
  </si>
  <si>
    <t xml:space="preserve">  11</t>
  </si>
  <si>
    <t xml:space="preserve">  农业土地开发资金支出</t>
  </si>
  <si>
    <t xml:space="preserve"> 城市基础设施配套费安排的支出</t>
  </si>
  <si>
    <t>215</t>
  </si>
  <si>
    <t>七、农林水支出</t>
  </si>
  <si>
    <t xml:space="preserve">  森林植被恢复费安排的支出</t>
  </si>
  <si>
    <t>60</t>
  </si>
  <si>
    <t xml:space="preserve">    其他森林植被恢复费安排的支出</t>
  </si>
  <si>
    <t>八、资源勘探信息等支出</t>
  </si>
  <si>
    <t xml:space="preserve">  散装水泥专项资金支出</t>
  </si>
  <si>
    <t xml:space="preserve">    其他散装水泥专项资金支出</t>
  </si>
  <si>
    <t xml:space="preserve">  61</t>
  </si>
  <si>
    <t xml:space="preserve">  新型墙体材料专项基金支出</t>
  </si>
  <si>
    <t>61</t>
  </si>
  <si>
    <t xml:space="preserve">    其他新型墙体材料专项基金支出</t>
  </si>
  <si>
    <t xml:space="preserve">  63</t>
  </si>
  <si>
    <t xml:space="preserve">  山西省煤炭可持续发展基金支出</t>
  </si>
  <si>
    <t>63</t>
  </si>
  <si>
    <t xml:space="preserve">    其他山西省煤炭可持续发展基金支出</t>
  </si>
  <si>
    <t>229</t>
  </si>
  <si>
    <t>九、其他支出</t>
  </si>
  <si>
    <t xml:space="preserve">  04</t>
  </si>
  <si>
    <t xml:space="preserve">  其他政府性基金支出</t>
  </si>
  <si>
    <t>04</t>
  </si>
  <si>
    <t xml:space="preserve">    98</t>
  </si>
  <si>
    <t xml:space="preserve">    价格调节基金支出</t>
  </si>
  <si>
    <t>古县二○一五年政府性基金预算收支平衡表（草案）</t>
  </si>
  <si>
    <t>政府性基金预算收入总计</t>
  </si>
  <si>
    <t>政府性基金预算支出总计</t>
  </si>
  <si>
    <t>一、政府性基金预算收入</t>
  </si>
  <si>
    <t>一、政府性基金预算支出</t>
  </si>
  <si>
    <t>二、上级补助收入</t>
  </si>
  <si>
    <t>二、上解上级支出</t>
  </si>
  <si>
    <t>三、地方政府专项债务转贷收入</t>
  </si>
  <si>
    <t>三、调出资金</t>
  </si>
  <si>
    <t>四、上年结余</t>
  </si>
  <si>
    <t>四、地方政府专项债务还本支出</t>
  </si>
  <si>
    <t>古县二○一五年国有资本经营预算收支（草案）</t>
  </si>
  <si>
    <t>收入项目</t>
  </si>
  <si>
    <t>2015年预算为2014年完成%</t>
  </si>
  <si>
    <t>2015年预算为2014年备案预算%</t>
  </si>
  <si>
    <t>一、利润收入</t>
  </si>
  <si>
    <t>一、教育</t>
  </si>
  <si>
    <t>二、股利、股息收入</t>
  </si>
  <si>
    <t>二、科学技术</t>
  </si>
  <si>
    <t>三、产权转让收入</t>
  </si>
  <si>
    <t>三、文化体育与传媒</t>
  </si>
  <si>
    <t>四、清算收入</t>
  </si>
  <si>
    <t>四、社会保障和就业</t>
  </si>
  <si>
    <t>五、其他国有资本经营预算收入</t>
  </si>
  <si>
    <t>五、节能环保</t>
  </si>
  <si>
    <t>六、资源勘探电力信息等事务</t>
  </si>
  <si>
    <t xml:space="preserve">  国有资本经营预算支出</t>
  </si>
  <si>
    <t xml:space="preserve">    国有经济结构调整支出</t>
  </si>
  <si>
    <t xml:space="preserve">    重点项目支出</t>
  </si>
  <si>
    <t xml:space="preserve">    产业升级与发展支出</t>
  </si>
  <si>
    <t xml:space="preserve">    其他国有资本经营预算支出</t>
  </si>
  <si>
    <t>七、商业服务业等事务</t>
  </si>
  <si>
    <t>八、转移性支出</t>
  </si>
  <si>
    <t xml:space="preserve">      调出资金</t>
  </si>
  <si>
    <t xml:space="preserve">        国有资本经营预算调出资金</t>
  </si>
  <si>
    <t>收入合计</t>
  </si>
  <si>
    <t>支出合计</t>
  </si>
  <si>
    <t>古县二○一五年国有资本经营预算收支平衡表（草案）</t>
  </si>
  <si>
    <t>国有资本经营预算收入总计</t>
  </si>
  <si>
    <t>国有资本经营预算支出总计</t>
  </si>
  <si>
    <t>一、国有资本经营预算收入</t>
  </si>
  <si>
    <t>一、国有资本经营预算支出</t>
  </si>
  <si>
    <t>三、上年结余</t>
  </si>
  <si>
    <t>古县二○一五年社会保险基金预算收支（草案）</t>
  </si>
  <si>
    <t xml:space="preserve"> 项   目</t>
  </si>
  <si>
    <t>2015年预算收入数</t>
  </si>
  <si>
    <t>其中：财政补贴收入</t>
  </si>
  <si>
    <t>2015年预算支出数</t>
  </si>
  <si>
    <t>收支结余</t>
  </si>
  <si>
    <t>1、企业职工基本养老保险基金</t>
  </si>
  <si>
    <t>2、城乡居民基本养老保险基金</t>
  </si>
  <si>
    <t>3、城镇职工基本医疗保险基金</t>
  </si>
  <si>
    <t>4、新型农村合作医疗基金</t>
  </si>
  <si>
    <t>5、城镇居民基本医疗保险基金</t>
  </si>
  <si>
    <t>6、工伤保险基金</t>
  </si>
  <si>
    <t>7、失业保险基金</t>
  </si>
  <si>
    <t>8、生育保险基金</t>
  </si>
  <si>
    <t>合   计</t>
  </si>
  <si>
    <t>古县二○一五年地方政府债务情况表</t>
  </si>
  <si>
    <t>项目</t>
  </si>
  <si>
    <t>金额</t>
  </si>
  <si>
    <t>2014年末地方政府一般债务余额</t>
  </si>
  <si>
    <t>2015年三公经费预算表</t>
  </si>
  <si>
    <t>2015年三公经费预算</t>
  </si>
  <si>
    <t>合计</t>
  </si>
  <si>
    <t>因公出国出境费</t>
  </si>
  <si>
    <t>公务接待费</t>
  </si>
  <si>
    <t>公务用车费</t>
  </si>
  <si>
    <t>小计</t>
  </si>
  <si>
    <t>公务车辆运行维护费</t>
  </si>
  <si>
    <t>公务车辆购置费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</si>
</sst>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* _-#,##0;&quot;￥&quot;* \-#,##0;&quot;￥&quot;* _-&quot;-&quot;;@"/>
    <numFmt numFmtId="177" formatCode="0_ "/>
    <numFmt numFmtId="178" formatCode="0_);[Red]\(0\)"/>
    <numFmt numFmtId="179" formatCode="#,##0_ "/>
    <numFmt numFmtId="180" formatCode="0.00_ "/>
    <numFmt numFmtId="181" formatCode="#,##0.00_ "/>
    <numFmt numFmtId="182" formatCode="#,##0.0_ "/>
    <numFmt numFmtId="183" formatCode="0.00_);[Red]\(0.00\)"/>
    <numFmt numFmtId="184" formatCode="#,##0.00_);[Red]\(#,##0.00\)"/>
  </numFmts>
  <fonts count="48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sz val="9"/>
      <name val="Times New Roman"/>
      <charset val="0"/>
    </font>
    <font>
      <b/>
      <sz val="9"/>
      <name val="Times New Roman"/>
      <charset val="0"/>
    </font>
    <font>
      <b/>
      <sz val="16"/>
      <name val="华文中宋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0"/>
      <name val="楷体_GB2312"/>
      <charset val="134"/>
    </font>
    <font>
      <sz val="9"/>
      <name val="楷体_GB2312"/>
      <charset val="134"/>
    </font>
    <font>
      <sz val="9.5"/>
      <name val="楷体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6"/>
      <name val="华文中宋"/>
      <charset val="134"/>
    </font>
    <font>
      <sz val="11"/>
      <name val="宋体"/>
      <charset val="134"/>
    </font>
    <font>
      <sz val="10"/>
      <name val="仿宋_GB2312"/>
      <charset val="134"/>
    </font>
    <font>
      <b/>
      <sz val="11"/>
      <name val="宋体"/>
      <charset val="134"/>
    </font>
    <font>
      <b/>
      <sz val="11"/>
      <name val="楷体_GB2312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16"/>
      <name val="宋体"/>
      <charset val="134"/>
    </font>
    <font>
      <b/>
      <sz val="10"/>
      <name val="楷体_GB2312"/>
      <charset val="134"/>
    </font>
    <font>
      <sz val="12"/>
      <name val="Times New Roman"/>
      <charset val="0"/>
    </font>
    <font>
      <sz val="10"/>
      <name val="Arial"/>
      <charset val="0"/>
    </font>
    <font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13" borderId="14" applyNumberFormat="0" applyAlignment="0" applyProtection="0">
      <alignment vertical="center"/>
    </xf>
    <xf numFmtId="0" fontId="41" fillId="13" borderId="10" applyNumberFormat="0" applyAlignment="0" applyProtection="0">
      <alignment vertical="center"/>
    </xf>
    <xf numFmtId="0" fontId="42" fillId="14" borderId="15" applyNumberFormat="0" applyAlignment="0" applyProtection="0">
      <alignment vertical="center"/>
    </xf>
    <xf numFmtId="0" fontId="2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5" fillId="0" borderId="0"/>
    <xf numFmtId="0" fontId="44" fillId="0" borderId="17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" fillId="0" borderId="0"/>
    <xf numFmtId="0" fontId="31" fillId="26" borderId="0" applyNumberFormat="0" applyBorder="0" applyAlignment="0" applyProtection="0">
      <alignment vertical="center"/>
    </xf>
    <xf numFmtId="0" fontId="3" fillId="0" borderId="0"/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0" fontId="3" fillId="0" borderId="0"/>
  </cellStyleXfs>
  <cellXfs count="2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Continuous" vertical="center"/>
    </xf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/>
    </xf>
    <xf numFmtId="4" fontId="3" fillId="0" borderId="7" xfId="0" applyNumberFormat="1" applyFont="1" applyFill="1" applyBorder="1" applyAlignment="1" applyProtection="1">
      <alignment horizontal="right" vertical="center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22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177" fontId="2" fillId="0" borderId="6" xfId="8" applyNumberFormat="1" applyFont="1" applyBorder="1" applyAlignment="1">
      <alignment vertical="center"/>
    </xf>
    <xf numFmtId="177" fontId="2" fillId="0" borderId="3" xfId="8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left" vertical="center" shrinkToFit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77" fontId="4" fillId="0" borderId="6" xfId="0" applyNumberFormat="1" applyFont="1" applyFill="1" applyBorder="1" applyAlignment="1">
      <alignment vertical="center" shrinkToFit="1"/>
    </xf>
    <xf numFmtId="0" fontId="1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/>
    </xf>
    <xf numFmtId="0" fontId="12" fillId="0" borderId="6" xfId="0" applyFont="1" applyFill="1" applyBorder="1" applyAlignment="1" applyProtection="1">
      <alignment vertical="center" wrapText="1"/>
      <protection locked="0"/>
    </xf>
    <xf numFmtId="0" fontId="13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1" fillId="0" borderId="6" xfId="0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178" fontId="2" fillId="0" borderId="6" xfId="8" applyNumberFormat="1" applyFont="1" applyBorder="1" applyAlignment="1">
      <alignment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178" fontId="15" fillId="0" borderId="6" xfId="8" applyNumberFormat="1" applyFont="1" applyBorder="1" applyAlignment="1">
      <alignment vertical="center"/>
    </xf>
    <xf numFmtId="179" fontId="11" fillId="0" borderId="6" xfId="0" applyNumberFormat="1" applyFont="1" applyFill="1" applyBorder="1" applyAlignment="1">
      <alignment vertical="center" wrapText="1"/>
    </xf>
    <xf numFmtId="178" fontId="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/>
    <xf numFmtId="177" fontId="6" fillId="0" borderId="0" xfId="0" applyNumberFormat="1" applyFont="1" applyFill="1" applyBorder="1" applyAlignment="1"/>
    <xf numFmtId="177" fontId="17" fillId="0" borderId="0" xfId="0" applyNumberFormat="1" applyFont="1" applyFill="1" applyBorder="1" applyAlignment="1"/>
    <xf numFmtId="177" fontId="18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77" fontId="16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 indent="1"/>
    </xf>
    <xf numFmtId="177" fontId="9" fillId="0" borderId="0" xfId="0" applyNumberFormat="1" applyFont="1" applyFill="1" applyBorder="1" applyAlignment="1"/>
    <xf numFmtId="177" fontId="9" fillId="0" borderId="0" xfId="0" applyNumberFormat="1" applyFont="1" applyFill="1" applyBorder="1" applyAlignment="1">
      <alignment horizontal="right"/>
    </xf>
    <xf numFmtId="0" fontId="10" fillId="0" borderId="6" xfId="0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7" fontId="10" fillId="0" borderId="6" xfId="0" applyNumberFormat="1" applyFont="1" applyFill="1" applyBorder="1" applyAlignment="1">
      <alignment horizontal="center" vertical="center" wrapText="1"/>
    </xf>
    <xf numFmtId="177" fontId="20" fillId="0" borderId="3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wrapText="1"/>
    </xf>
    <xf numFmtId="177" fontId="15" fillId="0" borderId="3" xfId="0" applyNumberFormat="1" applyFont="1" applyFill="1" applyBorder="1" applyAlignment="1">
      <alignment horizontal="center" wrapText="1"/>
    </xf>
    <xf numFmtId="177" fontId="14" fillId="0" borderId="6" xfId="0" applyNumberFormat="1" applyFont="1" applyFill="1" applyBorder="1" applyAlignment="1">
      <alignment horizontal="center" wrapText="1"/>
    </xf>
    <xf numFmtId="177" fontId="14" fillId="0" borderId="3" xfId="0" applyNumberFormat="1" applyFont="1" applyFill="1" applyBorder="1" applyAlignment="1">
      <alignment horizontal="right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77" fontId="2" fillId="0" borderId="3" xfId="0" applyNumberFormat="1" applyFont="1" applyFill="1" applyBorder="1" applyAlignment="1">
      <alignment horizontal="center" wrapText="1"/>
    </xf>
    <xf numFmtId="177" fontId="4" fillId="0" borderId="6" xfId="0" applyNumberFormat="1" applyFont="1" applyFill="1" applyBorder="1" applyAlignment="1">
      <alignment horizontal="left" wrapText="1"/>
    </xf>
    <xf numFmtId="177" fontId="4" fillId="0" borderId="3" xfId="0" applyNumberFormat="1" applyFont="1" applyFill="1" applyBorder="1" applyAlignment="1">
      <alignment horizontal="right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/>
      <protection locked="0"/>
    </xf>
    <xf numFmtId="177" fontId="2" fillId="0" borderId="6" xfId="0" applyNumberFormat="1" applyFont="1" applyFill="1" applyBorder="1" applyAlignment="1">
      <alignment horizontal="center" wrapText="1"/>
    </xf>
    <xf numFmtId="177" fontId="4" fillId="0" borderId="6" xfId="0" applyNumberFormat="1" applyFont="1" applyFill="1" applyBorder="1" applyAlignment="1">
      <alignment horizontal="right" wrapText="1"/>
    </xf>
    <xf numFmtId="0" fontId="1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180" fontId="9" fillId="0" borderId="0" xfId="0" applyNumberFormat="1" applyFont="1" applyFill="1" applyBorder="1" applyAlignment="1">
      <alignment horizontal="left" indent="1"/>
    </xf>
    <xf numFmtId="180" fontId="9" fillId="0" borderId="0" xfId="0" applyNumberFormat="1" applyFont="1" applyFill="1" applyBorder="1" applyAlignment="1">
      <alignment horizontal="left"/>
    </xf>
    <xf numFmtId="180" fontId="9" fillId="0" borderId="0" xfId="0" applyNumberFormat="1" applyFont="1" applyFill="1" applyBorder="1" applyAlignment="1">
      <alignment horizontal="right"/>
    </xf>
    <xf numFmtId="0" fontId="4" fillId="0" borderId="6" xfId="27" applyFont="1" applyBorder="1" applyAlignment="1"/>
    <xf numFmtId="178" fontId="2" fillId="0" borderId="6" xfId="27" applyNumberFormat="1" applyFont="1" applyBorder="1" applyAlignment="1"/>
    <xf numFmtId="181" fontId="2" fillId="0" borderId="6" xfId="0" applyNumberFormat="1" applyFont="1" applyFill="1" applyBorder="1" applyAlignment="1"/>
    <xf numFmtId="3" fontId="4" fillId="0" borderId="6" xfId="0" applyNumberFormat="1" applyFont="1" applyFill="1" applyBorder="1" applyAlignment="1" applyProtection="1"/>
    <xf numFmtId="178" fontId="2" fillId="0" borderId="6" xfId="0" applyNumberFormat="1" applyFont="1" applyFill="1" applyBorder="1" applyAlignment="1" applyProtection="1"/>
    <xf numFmtId="182" fontId="2" fillId="0" borderId="6" xfId="0" applyNumberFormat="1" applyFont="1" applyFill="1" applyBorder="1" applyAlignment="1"/>
    <xf numFmtId="0" fontId="4" fillId="0" borderId="6" xfId="27" applyFont="1" applyBorder="1" applyAlignment="1">
      <alignment shrinkToFit="1"/>
    </xf>
    <xf numFmtId="3" fontId="4" fillId="0" borderId="6" xfId="0" applyNumberFormat="1" applyFont="1" applyFill="1" applyBorder="1" applyAlignment="1" applyProtection="1">
      <alignment shrinkToFit="1"/>
    </xf>
    <xf numFmtId="3" fontId="4" fillId="0" borderId="6" xfId="0" applyNumberFormat="1" applyFont="1" applyFill="1" applyBorder="1" applyAlignment="1" applyProtection="1">
      <alignment horizontal="center"/>
    </xf>
    <xf numFmtId="178" fontId="2" fillId="0" borderId="6" xfId="0" applyNumberFormat="1" applyFont="1" applyFill="1" applyBorder="1" applyAlignment="1" applyProtection="1">
      <alignment horizontal="center"/>
    </xf>
    <xf numFmtId="0" fontId="14" fillId="0" borderId="6" xfId="0" applyFont="1" applyFill="1" applyBorder="1" applyAlignment="1">
      <alignment horizontal="center"/>
    </xf>
    <xf numFmtId="178" fontId="15" fillId="0" borderId="6" xfId="0" applyNumberFormat="1" applyFont="1" applyFill="1" applyBorder="1" applyAlignment="1">
      <alignment horizontal="center"/>
    </xf>
    <xf numFmtId="181" fontId="15" fillId="0" borderId="6" xfId="0" applyNumberFormat="1" applyFont="1" applyFill="1" applyBorder="1" applyAlignment="1"/>
    <xf numFmtId="178" fontId="2" fillId="0" borderId="0" xfId="0" applyNumberFormat="1" applyFont="1" applyFill="1" applyBorder="1" applyAlignment="1"/>
    <xf numFmtId="181" fontId="2" fillId="0" borderId="0" xfId="0" applyNumberFormat="1" applyFont="1" applyFill="1" applyBorder="1" applyAlignment="1"/>
    <xf numFmtId="0" fontId="4" fillId="0" borderId="6" xfId="0" applyFont="1" applyFill="1" applyBorder="1" applyAlignment="1" applyProtection="1">
      <protection locked="0"/>
    </xf>
    <xf numFmtId="177" fontId="2" fillId="0" borderId="6" xfId="44" applyNumberFormat="1" applyFont="1" applyFill="1" applyBorder="1" applyAlignment="1" applyProtection="1">
      <alignment horizontal="center" wrapText="1"/>
    </xf>
    <xf numFmtId="0" fontId="9" fillId="0" borderId="0" xfId="54" applyFont="1" applyAlignment="1">
      <alignment vertical="center"/>
    </xf>
    <xf numFmtId="0" fontId="10" fillId="0" borderId="0" xfId="54" applyFont="1" applyAlignment="1">
      <alignment vertical="center"/>
    </xf>
    <xf numFmtId="0" fontId="14" fillId="0" borderId="0" xfId="54" applyFont="1" applyAlignment="1">
      <alignment vertical="center"/>
    </xf>
    <xf numFmtId="0" fontId="4" fillId="0" borderId="0" xfId="54" applyFont="1" applyAlignment="1">
      <alignment vertical="center"/>
    </xf>
    <xf numFmtId="0" fontId="3" fillId="0" borderId="0" xfId="54" applyAlignment="1">
      <alignment vertical="center"/>
    </xf>
    <xf numFmtId="183" fontId="3" fillId="0" borderId="0" xfId="54" applyNumberFormat="1" applyAlignment="1">
      <alignment vertical="center"/>
    </xf>
    <xf numFmtId="49" fontId="3" fillId="0" borderId="0" xfId="54" applyNumberFormat="1" applyAlignment="1">
      <alignment vertical="center"/>
    </xf>
    <xf numFmtId="0" fontId="3" fillId="0" borderId="0" xfId="53" applyNumberFormat="1" applyFont="1" applyFill="1" applyAlignment="1" applyProtection="1">
      <alignment vertical="center" wrapText="1"/>
    </xf>
    <xf numFmtId="0" fontId="21" fillId="0" borderId="0" xfId="53" applyNumberFormat="1" applyFont="1" applyFill="1" applyAlignment="1" applyProtection="1">
      <alignment vertical="center" wrapText="1"/>
    </xf>
    <xf numFmtId="184" fontId="21" fillId="0" borderId="0" xfId="53" applyNumberFormat="1" applyFont="1" applyFill="1" applyAlignment="1" applyProtection="1">
      <alignment vertical="center" wrapText="1"/>
    </xf>
    <xf numFmtId="0" fontId="21" fillId="0" borderId="0" xfId="54" applyNumberFormat="1" applyFont="1" applyFill="1" applyAlignment="1" applyProtection="1">
      <alignment vertical="center" wrapText="1"/>
    </xf>
    <xf numFmtId="183" fontId="21" fillId="0" borderId="0" xfId="54" applyNumberFormat="1" applyFont="1" applyFill="1" applyAlignment="1" applyProtection="1">
      <alignment vertical="center" wrapText="1"/>
    </xf>
    <xf numFmtId="49" fontId="21" fillId="0" borderId="0" xfId="53" applyNumberFormat="1" applyFont="1" applyFill="1" applyAlignment="1" applyProtection="1">
      <alignment horizontal="right" vertical="center" wrapText="1"/>
    </xf>
    <xf numFmtId="0" fontId="22" fillId="0" borderId="0" xfId="53" applyNumberFormat="1" applyFont="1" applyFill="1" applyBorder="1" applyAlignment="1" applyProtection="1">
      <alignment horizontal="centerContinuous" vertical="center"/>
    </xf>
    <xf numFmtId="0" fontId="22" fillId="0" borderId="0" xfId="54" applyNumberFormat="1" applyFont="1" applyFill="1" applyAlignment="1" applyProtection="1">
      <alignment horizontal="centerContinuous" vertical="center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53" applyNumberFormat="1" applyFont="1" applyFill="1" applyAlignment="1">
      <alignment horizontal="left" vertical="center"/>
    </xf>
    <xf numFmtId="0" fontId="9" fillId="2" borderId="0" xfId="53" applyNumberFormat="1" applyFont="1" applyFill="1" applyAlignment="1">
      <alignment horizontal="left" vertical="center"/>
    </xf>
    <xf numFmtId="0" fontId="9" fillId="0" borderId="0" xfId="53" applyNumberFormat="1" applyFont="1" applyFill="1" applyAlignment="1" applyProtection="1">
      <alignment horizontal="left" vertical="center"/>
    </xf>
    <xf numFmtId="0" fontId="10" fillId="0" borderId="0" xfId="53" applyNumberFormat="1" applyFont="1" applyFill="1" applyAlignment="1" applyProtection="1">
      <alignment horizontal="center" vertical="center"/>
    </xf>
    <xf numFmtId="183" fontId="9" fillId="0" borderId="0" xfId="54" applyNumberFormat="1" applyFont="1" applyFill="1" applyAlignment="1" applyProtection="1">
      <alignment vertical="center" wrapText="1"/>
    </xf>
    <xf numFmtId="49" fontId="9" fillId="0" borderId="0" xfId="53" applyNumberFormat="1" applyFont="1" applyFill="1" applyAlignment="1" applyProtection="1">
      <alignment horizontal="right" vertical="center"/>
    </xf>
    <xf numFmtId="0" fontId="10" fillId="0" borderId="3" xfId="54" applyNumberFormat="1" applyFont="1" applyFill="1" applyBorder="1" applyAlignment="1" applyProtection="1">
      <alignment horizontal="center" vertical="center" wrapText="1"/>
    </xf>
    <xf numFmtId="0" fontId="10" fillId="0" borderId="9" xfId="54" applyNumberFormat="1" applyFont="1" applyFill="1" applyBorder="1" applyAlignment="1" applyProtection="1">
      <alignment horizontal="center" vertical="center" wrapText="1"/>
    </xf>
    <xf numFmtId="0" fontId="10" fillId="0" borderId="6" xfId="54" applyNumberFormat="1" applyFont="1" applyFill="1" applyBorder="1" applyAlignment="1" applyProtection="1">
      <alignment horizontal="center" vertical="center" wrapText="1"/>
    </xf>
    <xf numFmtId="184" fontId="10" fillId="0" borderId="6" xfId="53" applyNumberFormat="1" applyFont="1" applyFill="1" applyBorder="1" applyAlignment="1" applyProtection="1">
      <alignment horizontal="center" vertical="center" wrapText="1"/>
    </xf>
    <xf numFmtId="183" fontId="10" fillId="0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4" fillId="0" borderId="5" xfId="53" applyNumberFormat="1" applyFont="1" applyFill="1" applyBorder="1" applyAlignment="1" applyProtection="1">
      <alignment horizontal="left" vertical="center" wrapText="1"/>
    </xf>
    <xf numFmtId="49" fontId="14" fillId="0" borderId="6" xfId="53" applyNumberFormat="1" applyFont="1" applyFill="1" applyBorder="1" applyAlignment="1" applyProtection="1">
      <alignment horizontal="left" vertical="center" wrapText="1"/>
    </xf>
    <xf numFmtId="49" fontId="14" fillId="0" borderId="4" xfId="53" applyNumberFormat="1" applyFont="1" applyFill="1" applyBorder="1" applyAlignment="1" applyProtection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178" fontId="15" fillId="0" borderId="6" xfId="53" applyNumberFormat="1" applyFont="1" applyFill="1" applyBorder="1" applyAlignment="1" applyProtection="1">
      <alignment horizontal="right" vertical="center" wrapText="1"/>
    </xf>
    <xf numFmtId="183" fontId="15" fillId="0" borderId="6" xfId="53" applyNumberFormat="1" applyFont="1" applyFill="1" applyBorder="1" applyAlignment="1" applyProtection="1">
      <alignment horizontal="right" vertical="center" wrapText="1"/>
    </xf>
    <xf numFmtId="179" fontId="24" fillId="0" borderId="6" xfId="0" applyNumberFormat="1" applyFont="1" applyFill="1" applyBorder="1" applyAlignment="1">
      <alignment vertical="center" wrapText="1"/>
    </xf>
    <xf numFmtId="49" fontId="4" fillId="0" borderId="5" xfId="53" applyNumberFormat="1" applyFont="1" applyFill="1" applyBorder="1" applyAlignment="1" applyProtection="1">
      <alignment horizontal="left" vertical="center" wrapText="1"/>
    </xf>
    <xf numFmtId="49" fontId="4" fillId="0" borderId="6" xfId="53" applyNumberFormat="1" applyFont="1" applyFill="1" applyBorder="1" applyAlignment="1" applyProtection="1">
      <alignment horizontal="left" vertical="center" wrapText="1"/>
    </xf>
    <xf numFmtId="49" fontId="4" fillId="0" borderId="4" xfId="53" applyNumberFormat="1" applyFont="1" applyFill="1" applyBorder="1" applyAlignment="1" applyProtection="1">
      <alignment horizontal="left" vertical="center" wrapText="1"/>
    </xf>
    <xf numFmtId="0" fontId="4" fillId="0" borderId="6" xfId="53" applyNumberFormat="1" applyFont="1" applyFill="1" applyBorder="1" applyAlignment="1" applyProtection="1">
      <alignment horizontal="left" vertical="center" wrapText="1"/>
    </xf>
    <xf numFmtId="178" fontId="2" fillId="0" borderId="6" xfId="53" applyNumberFormat="1" applyFont="1" applyFill="1" applyBorder="1" applyAlignment="1" applyProtection="1">
      <alignment horizontal="right" vertical="center" wrapText="1"/>
    </xf>
    <xf numFmtId="183" fontId="2" fillId="0" borderId="6" xfId="53" applyNumberFormat="1" applyFont="1" applyFill="1" applyBorder="1" applyAlignment="1" applyProtection="1">
      <alignment horizontal="right" vertical="center" wrapText="1"/>
    </xf>
    <xf numFmtId="49" fontId="11" fillId="0" borderId="6" xfId="53" applyNumberFormat="1" applyFont="1" applyFill="1" applyBorder="1" applyAlignment="1" applyProtection="1">
      <alignment horizontal="right" vertical="center" wrapText="1"/>
    </xf>
    <xf numFmtId="49" fontId="11" fillId="0" borderId="6" xfId="53" applyNumberFormat="1" applyFont="1" applyFill="1" applyBorder="1" applyAlignment="1" applyProtection="1">
      <alignment horizontal="left" vertical="center" wrapText="1"/>
    </xf>
    <xf numFmtId="178" fontId="11" fillId="0" borderId="6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53" applyNumberFormat="1" applyFont="1" applyFill="1" applyBorder="1" applyAlignment="1" applyProtection="1">
      <alignment horizontal="left" vertical="center" shrinkToFit="1"/>
    </xf>
    <xf numFmtId="0" fontId="17" fillId="0" borderId="6" xfId="0" applyFont="1" applyFill="1" applyBorder="1" applyAlignment="1">
      <alignment vertical="center"/>
    </xf>
    <xf numFmtId="178" fontId="3" fillId="0" borderId="0" xfId="54" applyNumberFormat="1" applyAlignment="1">
      <alignment vertical="center"/>
    </xf>
    <xf numFmtId="0" fontId="9" fillId="0" borderId="0" xfId="54" applyNumberFormat="1" applyFont="1" applyFill="1" applyAlignment="1" applyProtection="1">
      <alignment vertical="center" wrapText="1"/>
    </xf>
    <xf numFmtId="0" fontId="10" fillId="0" borderId="0" xfId="54" applyNumberFormat="1" applyFont="1" applyFill="1" applyAlignment="1" applyProtection="1">
      <alignment vertical="center" wrapText="1"/>
    </xf>
    <xf numFmtId="0" fontId="14" fillId="0" borderId="0" xfId="54" applyNumberFormat="1" applyFont="1" applyFill="1" applyAlignment="1" applyProtection="1">
      <alignment vertical="center" wrapText="1"/>
    </xf>
    <xf numFmtId="0" fontId="4" fillId="0" borderId="0" xfId="54" applyNumberFormat="1" applyFont="1" applyFill="1" applyAlignment="1" applyProtection="1">
      <alignment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right" vertical="center" wrapText="1"/>
    </xf>
    <xf numFmtId="178" fontId="15" fillId="0" borderId="6" xfId="0" applyNumberFormat="1" applyFont="1" applyFill="1" applyBorder="1" applyAlignment="1">
      <alignment horizontal="right" vertical="center"/>
    </xf>
    <xf numFmtId="183" fontId="15" fillId="0" borderId="6" xfId="0" applyNumberFormat="1" applyFont="1" applyFill="1" applyBorder="1" applyAlignment="1">
      <alignment horizontal="right" vertical="center"/>
    </xf>
    <xf numFmtId="49" fontId="4" fillId="0" borderId="5" xfId="0" applyNumberFormat="1" applyFont="1" applyFill="1" applyBorder="1" applyAlignment="1" applyProtection="1">
      <alignment horizontal="left" vertical="center" wrapText="1"/>
    </xf>
    <xf numFmtId="178" fontId="2" fillId="0" borderId="6" xfId="0" applyNumberFormat="1" applyFont="1" applyFill="1" applyBorder="1" applyAlignment="1">
      <alignment vertical="center"/>
    </xf>
    <xf numFmtId="183" fontId="2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 wrapText="1"/>
    </xf>
    <xf numFmtId="49" fontId="4" fillId="0" borderId="6" xfId="0" applyNumberFormat="1" applyFont="1" applyFill="1" applyBorder="1" applyAlignment="1" applyProtection="1">
      <alignment horizontal="left" vertical="center" wrapText="1"/>
    </xf>
    <xf numFmtId="49" fontId="11" fillId="0" borderId="7" xfId="53" applyNumberFormat="1" applyFont="1" applyFill="1" applyBorder="1" applyAlignment="1" applyProtection="1">
      <alignment horizontal="left" vertical="center" wrapText="1"/>
    </xf>
    <xf numFmtId="183" fontId="2" fillId="0" borderId="6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 wrapText="1"/>
    </xf>
    <xf numFmtId="178" fontId="25" fillId="0" borderId="0" xfId="0" applyNumberFormat="1" applyFont="1" applyFill="1" applyBorder="1" applyAlignment="1">
      <alignment vertical="center"/>
    </xf>
    <xf numFmtId="183" fontId="25" fillId="0" borderId="0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/>
    <xf numFmtId="177" fontId="15" fillId="0" borderId="3" xfId="0" applyNumberFormat="1" applyFont="1" applyFill="1" applyBorder="1" applyAlignment="1">
      <alignment horizontal="right" wrapText="1"/>
    </xf>
    <xf numFmtId="177" fontId="2" fillId="0" borderId="3" xfId="0" applyNumberFormat="1" applyFont="1" applyFill="1" applyBorder="1" applyAlignment="1">
      <alignment wrapText="1"/>
    </xf>
    <xf numFmtId="177" fontId="2" fillId="0" borderId="3" xfId="0" applyNumberFormat="1" applyFont="1" applyFill="1" applyBorder="1" applyAlignment="1">
      <alignment horizontal="right" wrapText="1"/>
    </xf>
    <xf numFmtId="177" fontId="2" fillId="0" borderId="6" xfId="0" applyNumberFormat="1" applyFont="1" applyFill="1" applyBorder="1" applyAlignment="1">
      <alignment wrapText="1"/>
    </xf>
    <xf numFmtId="177" fontId="2" fillId="0" borderId="6" xfId="0" applyNumberFormat="1" applyFont="1" applyFill="1" applyBorder="1" applyAlignment="1">
      <alignment horizontal="right" wrapText="1"/>
    </xf>
    <xf numFmtId="177" fontId="2" fillId="0" borderId="6" xfId="44" applyNumberFormat="1" applyFont="1" applyFill="1" applyBorder="1" applyAlignment="1" applyProtection="1">
      <alignment horizontal="right" wrapText="1"/>
    </xf>
    <xf numFmtId="177" fontId="4" fillId="0" borderId="6" xfId="0" applyNumberFormat="1" applyFont="1" applyFill="1" applyBorder="1" applyAlignment="1">
      <alignment horizontal="left" shrinkToFit="1"/>
    </xf>
    <xf numFmtId="177" fontId="4" fillId="0" borderId="6" xfId="0" applyNumberFormat="1" applyFont="1" applyFill="1" applyBorder="1" applyAlignment="1">
      <alignment horizontal="right" shrinkToFit="1"/>
    </xf>
    <xf numFmtId="0" fontId="4" fillId="0" borderId="6" xfId="0" applyFont="1" applyFill="1" applyBorder="1" applyAlignment="1" applyProtection="1">
      <alignment shrinkToFit="1"/>
      <protection locked="0"/>
    </xf>
    <xf numFmtId="177" fontId="2" fillId="0" borderId="6" xfId="44" applyNumberFormat="1" applyFont="1" applyFill="1" applyBorder="1" applyAlignment="1" applyProtection="1">
      <alignment wrapText="1"/>
    </xf>
    <xf numFmtId="177" fontId="4" fillId="0" borderId="6" xfId="44" applyNumberFormat="1" applyFont="1" applyFill="1" applyBorder="1" applyAlignment="1" applyProtection="1">
      <alignment horizontal="right" vertical="center"/>
    </xf>
    <xf numFmtId="177" fontId="2" fillId="0" borderId="6" xfId="44" applyNumberFormat="1" applyFont="1" applyFill="1" applyBorder="1" applyAlignment="1" applyProtection="1">
      <alignment horizontal="right" vertical="center"/>
    </xf>
    <xf numFmtId="177" fontId="4" fillId="0" borderId="7" xfId="42" applyNumberFormat="1" applyFont="1" applyFill="1" applyBorder="1" applyAlignment="1" applyProtection="1">
      <alignment horizontal="right" vertical="center"/>
    </xf>
    <xf numFmtId="177" fontId="4" fillId="0" borderId="6" xfId="42" applyNumberFormat="1" applyFont="1" applyFill="1" applyBorder="1" applyAlignment="1" applyProtection="1">
      <alignment horizontal="right" vertical="center"/>
    </xf>
    <xf numFmtId="177" fontId="2" fillId="0" borderId="6" xfId="44" applyNumberFormat="1" applyFont="1" applyFill="1" applyBorder="1" applyAlignment="1" applyProtection="1">
      <alignment horizontal="right"/>
    </xf>
    <xf numFmtId="177" fontId="14" fillId="0" borderId="0" xfId="0" applyNumberFormat="1" applyFont="1" applyFill="1" applyBorder="1" applyAlignment="1"/>
    <xf numFmtId="0" fontId="4" fillId="0" borderId="6" xfId="0" applyFont="1" applyFill="1" applyBorder="1" applyAlignment="1">
      <alignment shrinkToFit="1"/>
    </xf>
    <xf numFmtId="177" fontId="14" fillId="0" borderId="6" xfId="0" applyNumberFormat="1" applyFont="1" applyFill="1" applyBorder="1" applyAlignment="1"/>
    <xf numFmtId="177" fontId="4" fillId="0" borderId="6" xfId="0" applyNumberFormat="1" applyFont="1" applyFill="1" applyBorder="1" applyAlignment="1"/>
    <xf numFmtId="177" fontId="7" fillId="0" borderId="0" xfId="0" applyNumberFormat="1" applyFont="1" applyFill="1" applyBorder="1" applyAlignment="1"/>
    <xf numFmtId="177" fontId="2" fillId="0" borderId="6" xfId="0" applyNumberFormat="1" applyFont="1" applyFill="1" applyBorder="1" applyAlignment="1"/>
    <xf numFmtId="0" fontId="7" fillId="0" borderId="0" xfId="0" applyFont="1" applyFill="1" applyBorder="1" applyAlignment="1"/>
    <xf numFmtId="0" fontId="2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83" fontId="26" fillId="0" borderId="0" xfId="0" applyNumberFormat="1" applyFont="1" applyFill="1" applyBorder="1" applyAlignment="1">
      <alignment horizontal="right" vertical="center"/>
    </xf>
    <xf numFmtId="183" fontId="2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83" fontId="9" fillId="0" borderId="0" xfId="0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 applyProtection="1">
      <alignment horizontal="right" vertical="center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183" fontId="10" fillId="0" borderId="6" xfId="1" applyNumberFormat="1" applyFont="1" applyFill="1" applyBorder="1" applyAlignment="1" applyProtection="1">
      <alignment horizontal="center" vertical="center"/>
    </xf>
    <xf numFmtId="0" fontId="10" fillId="0" borderId="6" xfId="1" applyNumberFormat="1" applyFont="1" applyFill="1" applyBorder="1" applyAlignment="1" applyProtection="1">
      <alignment horizontal="center" vertical="center"/>
    </xf>
    <xf numFmtId="0" fontId="10" fillId="0" borderId="3" xfId="1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183" fontId="10" fillId="0" borderId="6" xfId="1" applyNumberFormat="1" applyFont="1" applyFill="1" applyBorder="1" applyAlignment="1" applyProtection="1">
      <alignment horizontal="center" vertical="center" wrapText="1"/>
    </xf>
    <xf numFmtId="0" fontId="10" fillId="0" borderId="6" xfId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49" fontId="4" fillId="0" borderId="6" xfId="1" applyNumberFormat="1" applyFont="1" applyFill="1" applyBorder="1" applyAlignment="1" applyProtection="1">
      <alignment horizontal="left" vertical="center" shrinkToFit="1"/>
    </xf>
    <xf numFmtId="1" fontId="17" fillId="0" borderId="6" xfId="0" applyNumberFormat="1" applyFont="1" applyFill="1" applyBorder="1" applyAlignment="1" applyProtection="1">
      <alignment vertical="center"/>
      <protection hidden="1"/>
    </xf>
    <xf numFmtId="183" fontId="17" fillId="0" borderId="6" xfId="0" applyNumberFormat="1" applyFont="1" applyFill="1" applyBorder="1" applyAlignment="1" applyProtection="1">
      <alignment vertical="center"/>
      <protection hidden="1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vertical="center" wrapText="1"/>
    </xf>
    <xf numFmtId="1" fontId="17" fillId="0" borderId="6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7" fillId="0" borderId="6" xfId="0" applyFont="1" applyFill="1" applyBorder="1" applyAlignment="1" applyProtection="1">
      <alignment vertical="center"/>
      <protection locked="0"/>
    </xf>
    <xf numFmtId="183" fontId="17" fillId="0" borderId="6" xfId="0" applyNumberFormat="1" applyFont="1" applyFill="1" applyBorder="1" applyAlignment="1" applyProtection="1">
      <alignment vertical="center"/>
      <protection locked="0"/>
    </xf>
    <xf numFmtId="10" fontId="9" fillId="0" borderId="6" xfId="1" applyNumberFormat="1" applyFont="1" applyFill="1" applyBorder="1" applyAlignment="1" applyProtection="1">
      <alignment horizontal="right" vertical="center" wrapText="1"/>
    </xf>
    <xf numFmtId="1" fontId="2" fillId="0" borderId="6" xfId="0" applyNumberFormat="1" applyFont="1" applyFill="1" applyBorder="1" applyAlignment="1" applyProtection="1">
      <alignment vertical="center"/>
      <protection locked="0"/>
    </xf>
    <xf numFmtId="0" fontId="17" fillId="0" borderId="6" xfId="0" applyFont="1" applyFill="1" applyBorder="1" applyAlignment="1" applyProtection="1">
      <alignment vertical="center"/>
      <protection hidden="1"/>
    </xf>
    <xf numFmtId="0" fontId="19" fillId="0" borderId="6" xfId="0" applyFont="1" applyFill="1" applyBorder="1" applyAlignment="1" applyProtection="1">
      <alignment vertical="center"/>
      <protection locked="0"/>
    </xf>
    <xf numFmtId="183" fontId="19" fillId="0" borderId="6" xfId="0" applyNumberFormat="1" applyFont="1" applyFill="1" applyBorder="1" applyAlignment="1" applyProtection="1">
      <alignment vertical="center"/>
      <protection locked="0"/>
    </xf>
    <xf numFmtId="1" fontId="17" fillId="0" borderId="6" xfId="0" applyNumberFormat="1" applyFont="1" applyFill="1" applyBorder="1" applyAlignment="1" applyProtection="1">
      <alignment vertical="center"/>
      <protection locked="0"/>
    </xf>
    <xf numFmtId="0" fontId="17" fillId="0" borderId="6" xfId="0" applyNumberFormat="1" applyFont="1" applyFill="1" applyBorder="1" applyAlignment="1" applyProtection="1">
      <alignment vertical="center"/>
      <protection locked="0"/>
    </xf>
    <xf numFmtId="10" fontId="9" fillId="0" borderId="6" xfId="31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6" xfId="0" applyFont="1" applyFill="1" applyBorder="1" applyAlignment="1">
      <alignment vertical="center" shrinkToFit="1"/>
    </xf>
    <xf numFmtId="0" fontId="27" fillId="0" borderId="0" xfId="0" applyFont="1" applyFill="1" applyBorder="1" applyAlignment="1">
      <alignment vertical="center"/>
    </xf>
    <xf numFmtId="0" fontId="27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49" fontId="14" fillId="0" borderId="6" xfId="1" applyNumberFormat="1" applyFont="1" applyFill="1" applyBorder="1" applyAlignment="1" applyProtection="1">
      <alignment horizontal="center" vertical="center" wrapText="1"/>
    </xf>
    <xf numFmtId="0" fontId="26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 wrapText="1"/>
    </xf>
    <xf numFmtId="10" fontId="1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/>
      <protection locked="0"/>
    </xf>
    <xf numFmtId="178" fontId="2" fillId="0" borderId="6" xfId="0" applyNumberFormat="1" applyFont="1" applyFill="1" applyBorder="1" applyAlignment="1">
      <alignment horizontal="right" vertical="center"/>
    </xf>
    <xf numFmtId="180" fontId="2" fillId="0" borderId="6" xfId="0" applyNumberFormat="1" applyFont="1" applyFill="1" applyBorder="1" applyAlignment="1">
      <alignment horizontal="right" vertical="center"/>
    </xf>
    <xf numFmtId="0" fontId="11" fillId="0" borderId="6" xfId="0" applyFont="1" applyFill="1" applyBorder="1" applyAlignment="1" applyProtection="1">
      <alignment horizontal="left" vertical="center" wrapText="1" shrinkToFit="1"/>
      <protection locked="0"/>
    </xf>
    <xf numFmtId="180" fontId="4" fillId="0" borderId="0" xfId="0" applyNumberFormat="1" applyFont="1" applyFill="1" applyBorder="1" applyAlignment="1">
      <alignment horizontal="right" vertical="center"/>
    </xf>
    <xf numFmtId="10" fontId="21" fillId="0" borderId="6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 applyProtection="1">
      <alignment horizontal="left" vertical="center" shrinkToFit="1"/>
      <protection locked="0"/>
    </xf>
    <xf numFmtId="0" fontId="14" fillId="0" borderId="6" xfId="0" applyFont="1" applyFill="1" applyBorder="1" applyAlignment="1" applyProtection="1">
      <alignment horizontal="left" vertical="center"/>
      <protection locked="0"/>
    </xf>
    <xf numFmtId="180" fontId="15" fillId="0" borderId="6" xfId="0" applyNumberFormat="1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12-29日省政府常务会议材料附件" xfId="27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_山西省省本级2015年公共财政收支平衡表（草案）(3)_1" xfId="42"/>
    <cellStyle name="强调文字颜色 4" xfId="43" builtinId="41"/>
    <cellStyle name="常规_山西省省本级2015年公共财政收支平衡表（草案）(3)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货币[0]_山西省省本级2015年公共财政收支平衡表（草案）(3)" xfId="53"/>
    <cellStyle name="常规_项科目对比（政府性基金）6--亿元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2" sqref="A2"/>
    </sheetView>
  </sheetViews>
  <sheetFormatPr defaultColWidth="7.875" defaultRowHeight="24.75" customHeight="1" outlineLevelCol="6"/>
  <cols>
    <col min="1" max="1" width="34.75" style="165" customWidth="1"/>
    <col min="2" max="2" width="15.375" style="165" customWidth="1"/>
    <col min="3" max="3" width="15.375" style="251" customWidth="1"/>
    <col min="4" max="4" width="12.625" style="165" customWidth="1"/>
    <col min="5" max="5" width="43.375" style="252" customWidth="1"/>
    <col min="6" max="7" width="12.5" style="253" customWidth="1"/>
    <col min="8" max="16384" width="7.875" style="165"/>
  </cols>
  <sheetData>
    <row r="1" s="212" customFormat="1" customHeight="1" spans="1:7">
      <c r="A1" s="26" t="s">
        <v>0</v>
      </c>
      <c r="B1" s="26"/>
      <c r="C1" s="26"/>
      <c r="D1" s="26"/>
      <c r="E1" s="26"/>
      <c r="F1" s="254"/>
      <c r="G1" s="254"/>
    </row>
    <row r="2" s="163" customFormat="1" ht="28.5" customHeight="1" spans="1:7">
      <c r="A2" s="213"/>
      <c r="C2" s="255"/>
      <c r="E2" s="256" t="s">
        <v>1</v>
      </c>
      <c r="F2" s="28"/>
      <c r="G2" s="28"/>
    </row>
    <row r="3" s="57" customFormat="1" ht="45" customHeight="1" spans="1:5">
      <c r="A3" s="71" t="s">
        <v>2</v>
      </c>
      <c r="B3" s="71" t="s">
        <v>3</v>
      </c>
      <c r="C3" s="71" t="s">
        <v>4</v>
      </c>
      <c r="D3" s="257" t="s">
        <v>5</v>
      </c>
      <c r="E3" s="71" t="s">
        <v>6</v>
      </c>
    </row>
    <row r="4" s="165" customFormat="1" customHeight="1" spans="1:7">
      <c r="A4" s="258" t="s">
        <v>7</v>
      </c>
      <c r="B4" s="259">
        <f>SUM(B5:B10)</f>
        <v>21052</v>
      </c>
      <c r="C4" s="259">
        <f>SUM(C5:C10)</f>
        <v>18771</v>
      </c>
      <c r="D4" s="260">
        <f t="shared" ref="D4:D13" si="0">C4/B4*100</f>
        <v>89.1649249477484</v>
      </c>
      <c r="E4" s="261"/>
      <c r="F4" s="253"/>
      <c r="G4" s="262"/>
    </row>
    <row r="5" s="165" customFormat="1" customHeight="1" spans="1:7">
      <c r="A5" s="258" t="s">
        <v>8</v>
      </c>
      <c r="B5" s="259">
        <v>5224</v>
      </c>
      <c r="C5" s="259">
        <v>4546</v>
      </c>
      <c r="D5" s="260">
        <f t="shared" si="0"/>
        <v>87.0214395099541</v>
      </c>
      <c r="E5" s="228"/>
      <c r="F5" s="253"/>
      <c r="G5" s="262"/>
    </row>
    <row r="6" s="165" customFormat="1" customHeight="1" spans="1:7">
      <c r="A6" s="258" t="s">
        <v>9</v>
      </c>
      <c r="B6" s="259">
        <v>1375</v>
      </c>
      <c r="C6" s="259">
        <v>2017</v>
      </c>
      <c r="D6" s="260">
        <f t="shared" si="0"/>
        <v>146.690909090909</v>
      </c>
      <c r="E6" s="228"/>
      <c r="F6" s="253"/>
      <c r="G6" s="262"/>
    </row>
    <row r="7" s="165" customFormat="1" customHeight="1" spans="1:7">
      <c r="A7" s="258" t="s">
        <v>10</v>
      </c>
      <c r="B7" s="259">
        <v>3484</v>
      </c>
      <c r="C7" s="259">
        <f>396+1868</f>
        <v>2264</v>
      </c>
      <c r="D7" s="260">
        <f t="shared" si="0"/>
        <v>64.9827784156142</v>
      </c>
      <c r="E7" s="228"/>
      <c r="F7" s="253"/>
      <c r="G7" s="262"/>
    </row>
    <row r="8" s="165" customFormat="1" customHeight="1" spans="1:7">
      <c r="A8" s="258" t="s">
        <v>11</v>
      </c>
      <c r="B8" s="259">
        <v>692</v>
      </c>
      <c r="C8" s="259">
        <v>1029</v>
      </c>
      <c r="D8" s="260">
        <f t="shared" si="0"/>
        <v>148.699421965318</v>
      </c>
      <c r="E8" s="228"/>
      <c r="F8" s="253"/>
      <c r="G8" s="262"/>
    </row>
    <row r="9" s="165" customFormat="1" customHeight="1" spans="1:7">
      <c r="A9" s="258" t="s">
        <v>12</v>
      </c>
      <c r="B9" s="259">
        <v>1436</v>
      </c>
      <c r="C9" s="259">
        <v>4878</v>
      </c>
      <c r="D9" s="260">
        <f t="shared" si="0"/>
        <v>339.693593314763</v>
      </c>
      <c r="E9" s="228" t="s">
        <v>13</v>
      </c>
      <c r="F9" s="253"/>
      <c r="G9" s="262"/>
    </row>
    <row r="10" s="165" customFormat="1" customHeight="1" spans="1:7">
      <c r="A10" s="258" t="s">
        <v>14</v>
      </c>
      <c r="B10" s="259">
        <f>3000+500+2000+2773+150+200+23+195</f>
        <v>8841</v>
      </c>
      <c r="C10" s="259">
        <f>745+460+650+1650+72+200+60+200</f>
        <v>4037</v>
      </c>
      <c r="D10" s="260">
        <f t="shared" si="0"/>
        <v>45.6622554009727</v>
      </c>
      <c r="E10" s="228"/>
      <c r="F10" s="253"/>
      <c r="G10" s="262"/>
    </row>
    <row r="11" s="165" customFormat="1" customHeight="1" spans="1:5">
      <c r="A11" s="258" t="s">
        <v>15</v>
      </c>
      <c r="B11" s="259">
        <f>SUM(B12:B17)</f>
        <v>32721</v>
      </c>
      <c r="C11" s="259">
        <f>SUM(C12:C17)</f>
        <v>31993</v>
      </c>
      <c r="D11" s="260">
        <f t="shared" si="0"/>
        <v>97.7751291219706</v>
      </c>
      <c r="E11" s="263"/>
    </row>
    <row r="12" s="165" customFormat="1" customHeight="1" spans="1:5">
      <c r="A12" s="258" t="s">
        <v>16</v>
      </c>
      <c r="B12" s="259">
        <v>31821</v>
      </c>
      <c r="C12" s="259">
        <v>21571</v>
      </c>
      <c r="D12" s="260">
        <f t="shared" si="0"/>
        <v>67.788567298325</v>
      </c>
      <c r="E12" s="180"/>
    </row>
    <row r="13" s="165" customFormat="1" customHeight="1" spans="1:5">
      <c r="A13" s="258" t="s">
        <v>17</v>
      </c>
      <c r="B13" s="259">
        <v>900</v>
      </c>
      <c r="C13" s="259">
        <v>3500</v>
      </c>
      <c r="D13" s="260">
        <f t="shared" si="0"/>
        <v>388.888888888889</v>
      </c>
      <c r="E13" s="180"/>
    </row>
    <row r="14" s="165" customFormat="1" customHeight="1" spans="1:5">
      <c r="A14" s="258" t="s">
        <v>18</v>
      </c>
      <c r="B14" s="259"/>
      <c r="C14" s="259">
        <v>500</v>
      </c>
      <c r="D14" s="260"/>
      <c r="E14" s="228"/>
    </row>
    <row r="15" s="165" customFormat="1" customHeight="1" spans="1:5">
      <c r="A15" s="258" t="s">
        <v>19</v>
      </c>
      <c r="B15" s="259"/>
      <c r="C15" s="259"/>
      <c r="D15" s="260"/>
      <c r="E15" s="180"/>
    </row>
    <row r="16" s="165" customFormat="1" customHeight="1" spans="1:7">
      <c r="A16" s="264" t="s">
        <v>20</v>
      </c>
      <c r="B16" s="259"/>
      <c r="C16" s="259">
        <v>100</v>
      </c>
      <c r="D16" s="260"/>
      <c r="E16" s="180"/>
      <c r="F16" s="253"/>
      <c r="G16" s="262"/>
    </row>
    <row r="17" s="165" customFormat="1" customHeight="1" spans="1:7">
      <c r="A17" s="264" t="s">
        <v>21</v>
      </c>
      <c r="B17" s="259"/>
      <c r="C17" s="259">
        <v>6322</v>
      </c>
      <c r="D17" s="260"/>
      <c r="E17" s="46"/>
      <c r="F17" s="253"/>
      <c r="G17" s="262"/>
    </row>
    <row r="18" s="250" customFormat="1" customHeight="1" spans="1:5">
      <c r="A18" s="265" t="s">
        <v>22</v>
      </c>
      <c r="B18" s="171">
        <f>B4+B11</f>
        <v>53773</v>
      </c>
      <c r="C18" s="171">
        <f>C4+C11</f>
        <v>50764</v>
      </c>
      <c r="D18" s="266">
        <f>C18/B18*100</f>
        <v>94.4042549234746</v>
      </c>
      <c r="E18" s="267"/>
    </row>
  </sheetData>
  <mergeCells count="1">
    <mergeCell ref="A1:E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B17" sqref="B17"/>
    </sheetView>
  </sheetViews>
  <sheetFormatPr defaultColWidth="9.125" defaultRowHeight="14.25" outlineLevelRow="3" outlineLevelCol="2"/>
  <cols>
    <col min="1" max="1" width="34.125" style="15" customWidth="1"/>
    <col min="2" max="3" width="33.125" style="15" customWidth="1"/>
    <col min="4" max="256" width="9.125" style="15" customWidth="1"/>
    <col min="257" max="16384" width="9.125" style="15"/>
  </cols>
  <sheetData>
    <row r="1" s="15" customFormat="1" ht="39" customHeight="1" spans="1:3">
      <c r="A1" s="17" t="s">
        <v>501</v>
      </c>
      <c r="B1" s="17"/>
      <c r="C1" s="17"/>
    </row>
    <row r="2" s="16" customFormat="1" ht="22" customHeight="1" spans="2:3">
      <c r="B2" s="18"/>
      <c r="C2" s="19" t="s">
        <v>24</v>
      </c>
    </row>
    <row r="3" s="16" customFormat="1" ht="23.25" customHeight="1" spans="1:3">
      <c r="A3" s="20" t="s">
        <v>502</v>
      </c>
      <c r="B3" s="20" t="s">
        <v>503</v>
      </c>
      <c r="C3" s="20" t="s">
        <v>29</v>
      </c>
    </row>
    <row r="4" s="16" customFormat="1" ht="23.25" customHeight="1" spans="1:3">
      <c r="A4" s="21" t="s">
        <v>504</v>
      </c>
      <c r="B4" s="22">
        <v>33309</v>
      </c>
      <c r="C4" s="22"/>
    </row>
  </sheetData>
  <mergeCells count="1">
    <mergeCell ref="A1:C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6:F22"/>
  <sheetViews>
    <sheetView topLeftCell="A16" workbookViewId="0">
      <selection activeCell="F34" sqref="F34"/>
    </sheetView>
  </sheetViews>
  <sheetFormatPr defaultColWidth="9" defaultRowHeight="13.5" outlineLevelCol="5"/>
  <cols>
    <col min="1" max="1" width="13.375" customWidth="1"/>
    <col min="2" max="6" width="17.875" customWidth="1"/>
  </cols>
  <sheetData>
    <row r="16" ht="27" spans="1:6">
      <c r="A16" s="1" t="s">
        <v>505</v>
      </c>
      <c r="B16" s="1"/>
      <c r="C16" s="1"/>
      <c r="D16" s="1"/>
      <c r="E16" s="1"/>
      <c r="F16" s="1"/>
    </row>
    <row r="17" ht="24" customHeight="1" spans="1:6">
      <c r="A17" s="2"/>
      <c r="B17" s="2"/>
      <c r="C17" s="2"/>
      <c r="D17" s="2"/>
      <c r="E17" s="3" t="s">
        <v>1</v>
      </c>
      <c r="F17" s="3"/>
    </row>
    <row r="18" ht="29" customHeight="1" spans="1:6">
      <c r="A18" s="4" t="s">
        <v>506</v>
      </c>
      <c r="B18" s="5"/>
      <c r="C18" s="5"/>
      <c r="D18" s="5"/>
      <c r="E18" s="5"/>
      <c r="F18" s="5"/>
    </row>
    <row r="19" ht="29" customHeight="1" spans="1:6">
      <c r="A19" s="6" t="s">
        <v>507</v>
      </c>
      <c r="B19" s="7" t="s">
        <v>508</v>
      </c>
      <c r="C19" s="8" t="s">
        <v>509</v>
      </c>
      <c r="D19" s="9" t="s">
        <v>510</v>
      </c>
      <c r="E19" s="10"/>
      <c r="F19" s="10"/>
    </row>
    <row r="20" ht="29" customHeight="1" spans="1:6">
      <c r="A20" s="6"/>
      <c r="B20" s="7"/>
      <c r="C20" s="8"/>
      <c r="D20" s="11" t="s">
        <v>511</v>
      </c>
      <c r="E20" s="8" t="s">
        <v>512</v>
      </c>
      <c r="F20" s="8" t="s">
        <v>513</v>
      </c>
    </row>
    <row r="21" ht="29" customHeight="1" spans="1:6">
      <c r="A21" s="12">
        <v>1</v>
      </c>
      <c r="B21" s="12">
        <v>2</v>
      </c>
      <c r="C21" s="12">
        <v>3</v>
      </c>
      <c r="D21" s="12">
        <v>4</v>
      </c>
      <c r="E21" s="12">
        <v>5</v>
      </c>
      <c r="F21" s="12">
        <v>6</v>
      </c>
    </row>
    <row r="22" ht="29" customHeight="1" spans="1:6">
      <c r="A22" s="13">
        <v>941.07</v>
      </c>
      <c r="B22" s="14">
        <v>0</v>
      </c>
      <c r="C22" s="14">
        <v>265.95</v>
      </c>
      <c r="D22" s="14">
        <v>675.12</v>
      </c>
      <c r="E22" s="14">
        <v>675.12</v>
      </c>
      <c r="F22" s="14">
        <v>0</v>
      </c>
    </row>
  </sheetData>
  <mergeCells count="5">
    <mergeCell ref="A16:F16"/>
    <mergeCell ref="E17:F17"/>
    <mergeCell ref="A19:A20"/>
    <mergeCell ref="B19:B20"/>
    <mergeCell ref="C19:C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371"/>
  <sheetViews>
    <sheetView topLeftCell="A329" workbookViewId="0">
      <selection activeCell="E351" sqref="E351"/>
    </sheetView>
  </sheetViews>
  <sheetFormatPr defaultColWidth="6" defaultRowHeight="14.25"/>
  <cols>
    <col min="1" max="1" width="30.625" style="208" customWidth="1"/>
    <col min="2" max="2" width="9.25" style="210" customWidth="1"/>
    <col min="3" max="3" width="10.625" style="210" customWidth="1"/>
    <col min="4" max="4" width="9.25" style="210" customWidth="1"/>
    <col min="5" max="5" width="10.375" style="210" customWidth="1"/>
    <col min="6" max="6" width="9.625" style="211" customWidth="1"/>
    <col min="7" max="7" width="36.5" style="208" customWidth="1"/>
    <col min="8" max="8" width="5.5" style="208" hidden="1" customWidth="1"/>
    <col min="9" max="93" width="4.5" style="208" customWidth="1"/>
    <col min="94" max="246" width="6" style="208"/>
    <col min="247" max="16384" width="6" style="2"/>
  </cols>
  <sheetData>
    <row r="1" s="208" customFormat="1" ht="30" customHeight="1" spans="1:93">
      <c r="A1" s="26" t="s">
        <v>23</v>
      </c>
      <c r="B1" s="26"/>
      <c r="C1" s="26"/>
      <c r="D1" s="26"/>
      <c r="E1" s="26"/>
      <c r="F1" s="26"/>
      <c r="G1" s="26"/>
      <c r="H1" s="212"/>
      <c r="I1" s="212"/>
      <c r="J1" s="212"/>
      <c r="K1" s="212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</row>
    <row r="2" s="163" customFormat="1" ht="19.5" customHeight="1" spans="1:93">
      <c r="A2" s="213"/>
      <c r="B2" s="214"/>
      <c r="C2" s="214"/>
      <c r="D2" s="214"/>
      <c r="E2" s="214"/>
      <c r="F2" s="215"/>
      <c r="G2" s="216" t="s">
        <v>24</v>
      </c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2"/>
      <c r="BR2" s="242"/>
      <c r="BS2" s="242"/>
      <c r="BT2" s="242"/>
      <c r="BU2" s="242"/>
      <c r="BV2" s="242"/>
      <c r="BW2" s="242"/>
      <c r="BX2" s="242"/>
      <c r="BY2" s="242"/>
      <c r="BZ2" s="242"/>
      <c r="CA2" s="242"/>
      <c r="CB2" s="242"/>
      <c r="CC2" s="242"/>
      <c r="CD2" s="242"/>
      <c r="CE2" s="242"/>
      <c r="CF2" s="242"/>
      <c r="CG2" s="242"/>
      <c r="CH2" s="242"/>
      <c r="CI2" s="242"/>
      <c r="CJ2" s="242"/>
      <c r="CK2" s="242"/>
      <c r="CL2" s="242"/>
      <c r="CM2" s="242"/>
      <c r="CN2" s="242"/>
      <c r="CO2" s="242"/>
    </row>
    <row r="3" s="2" customFormat="1" ht="25.5" hidden="1" customHeight="1" spans="1:246">
      <c r="A3" s="217" t="s">
        <v>25</v>
      </c>
      <c r="B3" s="218" t="s">
        <v>3</v>
      </c>
      <c r="C3" s="218"/>
      <c r="D3" s="219" t="s">
        <v>4</v>
      </c>
      <c r="E3" s="219"/>
      <c r="F3" s="179"/>
      <c r="G3" s="220" t="s">
        <v>26</v>
      </c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08"/>
      <c r="CQ3" s="208"/>
      <c r="CR3" s="208"/>
      <c r="CS3" s="208"/>
      <c r="CT3" s="208"/>
      <c r="CU3" s="208"/>
      <c r="CV3" s="208"/>
      <c r="CW3" s="208"/>
      <c r="CX3" s="208"/>
      <c r="CY3" s="208"/>
      <c r="CZ3" s="208"/>
      <c r="DA3" s="208"/>
      <c r="DB3" s="208"/>
      <c r="DC3" s="208"/>
      <c r="DD3" s="208"/>
      <c r="DE3" s="208"/>
      <c r="DF3" s="208"/>
      <c r="DG3" s="208"/>
      <c r="DH3" s="208"/>
      <c r="DI3" s="208"/>
      <c r="DJ3" s="208"/>
      <c r="DK3" s="208"/>
      <c r="DL3" s="208"/>
      <c r="DM3" s="208"/>
      <c r="DN3" s="208"/>
      <c r="DO3" s="208"/>
      <c r="DP3" s="208"/>
      <c r="DQ3" s="208"/>
      <c r="DR3" s="208"/>
      <c r="DS3" s="208"/>
      <c r="DT3" s="208"/>
      <c r="DU3" s="208"/>
      <c r="DV3" s="208"/>
      <c r="DW3" s="208"/>
      <c r="DX3" s="208"/>
      <c r="DY3" s="208"/>
      <c r="DZ3" s="208"/>
      <c r="EA3" s="208"/>
      <c r="EB3" s="208"/>
      <c r="EC3" s="208"/>
      <c r="ED3" s="208"/>
      <c r="EE3" s="208"/>
      <c r="EF3" s="208"/>
      <c r="EG3" s="208"/>
      <c r="EH3" s="208"/>
      <c r="EI3" s="208"/>
      <c r="EJ3" s="208"/>
      <c r="EK3" s="208"/>
      <c r="EL3" s="208"/>
      <c r="EM3" s="208"/>
      <c r="EN3" s="208"/>
      <c r="EO3" s="208"/>
      <c r="EP3" s="208"/>
      <c r="EQ3" s="208"/>
      <c r="ER3" s="208"/>
      <c r="ES3" s="208"/>
      <c r="ET3" s="208"/>
      <c r="EU3" s="208"/>
      <c r="EV3" s="208"/>
      <c r="EW3" s="208"/>
      <c r="EX3" s="208"/>
      <c r="EY3" s="208"/>
      <c r="EZ3" s="208"/>
      <c r="FA3" s="208"/>
      <c r="FB3" s="208"/>
      <c r="FC3" s="208"/>
      <c r="FD3" s="208"/>
      <c r="FE3" s="208"/>
      <c r="FF3" s="208"/>
      <c r="FG3" s="208"/>
      <c r="FH3" s="208"/>
      <c r="FI3" s="208"/>
      <c r="FJ3" s="208"/>
      <c r="FK3" s="208"/>
      <c r="FL3" s="208"/>
      <c r="FM3" s="208"/>
      <c r="FN3" s="208"/>
      <c r="FO3" s="208"/>
      <c r="FP3" s="208"/>
      <c r="FQ3" s="208"/>
      <c r="FR3" s="208"/>
      <c r="FS3" s="208"/>
      <c r="FT3" s="208"/>
      <c r="FU3" s="208"/>
      <c r="FV3" s="208"/>
      <c r="FW3" s="208"/>
      <c r="FX3" s="208"/>
      <c r="FY3" s="208"/>
      <c r="FZ3" s="208"/>
      <c r="GA3" s="208"/>
      <c r="GB3" s="208"/>
      <c r="GC3" s="208"/>
      <c r="GD3" s="208"/>
      <c r="GE3" s="208"/>
      <c r="GF3" s="208"/>
      <c r="GG3" s="208"/>
      <c r="GH3" s="208"/>
      <c r="GI3" s="208"/>
      <c r="GJ3" s="208"/>
      <c r="GK3" s="208"/>
      <c r="GL3" s="208"/>
      <c r="GM3" s="208"/>
      <c r="GN3" s="208"/>
      <c r="GO3" s="208"/>
      <c r="GP3" s="208"/>
      <c r="GQ3" s="208"/>
      <c r="GR3" s="208"/>
      <c r="GS3" s="208"/>
      <c r="GT3" s="208"/>
      <c r="GU3" s="208"/>
      <c r="GV3" s="208"/>
      <c r="GW3" s="208"/>
      <c r="GX3" s="208"/>
      <c r="GY3" s="208"/>
      <c r="GZ3" s="208"/>
      <c r="HA3" s="208"/>
      <c r="HB3" s="208"/>
      <c r="HC3" s="208"/>
      <c r="HD3" s="208"/>
      <c r="HE3" s="208"/>
      <c r="HF3" s="208"/>
      <c r="HG3" s="208"/>
      <c r="HH3" s="208"/>
      <c r="HI3" s="208"/>
      <c r="HJ3" s="208"/>
      <c r="HK3" s="208"/>
      <c r="HL3" s="208"/>
      <c r="HM3" s="208"/>
      <c r="HN3" s="208"/>
      <c r="HO3" s="208"/>
      <c r="HP3" s="208"/>
      <c r="HQ3" s="208"/>
      <c r="HR3" s="208"/>
      <c r="HS3" s="208"/>
      <c r="HT3" s="208"/>
      <c r="HU3" s="208"/>
      <c r="HV3" s="208"/>
      <c r="HW3" s="208"/>
      <c r="HX3" s="208"/>
      <c r="HY3" s="208"/>
      <c r="HZ3" s="208"/>
      <c r="IA3" s="208"/>
      <c r="IB3" s="208"/>
      <c r="IC3" s="208"/>
      <c r="ID3" s="208"/>
      <c r="IE3" s="208"/>
      <c r="IF3" s="208"/>
      <c r="IG3" s="208"/>
      <c r="IH3" s="208"/>
      <c r="II3" s="208"/>
      <c r="IJ3" s="208"/>
      <c r="IK3" s="208"/>
      <c r="IL3" s="208"/>
    </row>
    <row r="4" s="209" customFormat="1" ht="56.1" customHeight="1" spans="1:93">
      <c r="A4" s="217" t="s">
        <v>25</v>
      </c>
      <c r="B4" s="222" t="s">
        <v>3</v>
      </c>
      <c r="C4" s="222" t="s">
        <v>27</v>
      </c>
      <c r="D4" s="222" t="s">
        <v>4</v>
      </c>
      <c r="E4" s="222" t="s">
        <v>27</v>
      </c>
      <c r="F4" s="222" t="s">
        <v>28</v>
      </c>
      <c r="G4" s="223" t="s">
        <v>29</v>
      </c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</row>
    <row r="5" s="165" customFormat="1" ht="18" customHeight="1" spans="1:93">
      <c r="A5" s="225" t="s">
        <v>30</v>
      </c>
      <c r="B5" s="226">
        <f>B6+B9+B12+B18+B22+B27+B31+B35+B38+B41+B44+B47+B50+B53+B55+B57+B60+B63+B66+B69+B71</f>
        <v>5502</v>
      </c>
      <c r="C5" s="226"/>
      <c r="D5" s="226">
        <f>D6+D9+D12+D18+D22+D27+D31+D35+D38+D41+D44+D47+D50+D53+D55+D57+D60+D63+D66+D69+D71</f>
        <v>7802</v>
      </c>
      <c r="E5" s="226"/>
      <c r="F5" s="227">
        <f>D5/B5*100</f>
        <v>141.802980734278</v>
      </c>
      <c r="G5" s="228" t="s">
        <v>31</v>
      </c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</row>
    <row r="6" s="165" customFormat="1" ht="18" customHeight="1" spans="1:93">
      <c r="A6" s="225" t="s">
        <v>32</v>
      </c>
      <c r="B6" s="226">
        <f>SUM(B7:B8)</f>
        <v>178</v>
      </c>
      <c r="C6" s="226"/>
      <c r="D6" s="226">
        <f>SUM(D7:D8)</f>
        <v>239</v>
      </c>
      <c r="E6" s="226"/>
      <c r="F6" s="227">
        <v>0</v>
      </c>
      <c r="G6" s="228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</row>
    <row r="7" s="165" customFormat="1" ht="18" customHeight="1" spans="1:93">
      <c r="A7" s="225" t="s">
        <v>33</v>
      </c>
      <c r="B7" s="230">
        <v>172</v>
      </c>
      <c r="C7" s="231"/>
      <c r="D7" s="232">
        <v>239</v>
      </c>
      <c r="E7" s="232"/>
      <c r="F7" s="233"/>
      <c r="G7" s="234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</row>
    <row r="8" s="165" customFormat="1" ht="18" customHeight="1" spans="1:7">
      <c r="A8" s="225" t="s">
        <v>34</v>
      </c>
      <c r="B8" s="230">
        <v>6</v>
      </c>
      <c r="C8" s="231"/>
      <c r="D8" s="232"/>
      <c r="E8" s="232"/>
      <c r="F8" s="233"/>
      <c r="G8" s="234"/>
    </row>
    <row r="9" s="165" customFormat="1" ht="18" customHeight="1" spans="1:7">
      <c r="A9" s="225" t="s">
        <v>35</v>
      </c>
      <c r="B9" s="226">
        <f>SUM(B10:B11)</f>
        <v>160</v>
      </c>
      <c r="C9" s="226"/>
      <c r="D9" s="226">
        <f>SUM(D10:D11)</f>
        <v>210</v>
      </c>
      <c r="E9" s="226"/>
      <c r="F9" s="227">
        <v>0</v>
      </c>
      <c r="G9" s="234"/>
    </row>
    <row r="10" s="165" customFormat="1" ht="18" customHeight="1" spans="1:7">
      <c r="A10" s="225" t="s">
        <v>33</v>
      </c>
      <c r="B10" s="230">
        <v>125</v>
      </c>
      <c r="C10" s="157"/>
      <c r="D10" s="235">
        <v>205</v>
      </c>
      <c r="E10" s="232"/>
      <c r="F10" s="233"/>
      <c r="G10" s="234"/>
    </row>
    <row r="11" s="165" customFormat="1" ht="18" customHeight="1" spans="1:7">
      <c r="A11" s="225" t="s">
        <v>34</v>
      </c>
      <c r="B11" s="230">
        <v>35</v>
      </c>
      <c r="C11" s="157"/>
      <c r="D11" s="235">
        <v>5</v>
      </c>
      <c r="E11" s="232"/>
      <c r="F11" s="233"/>
      <c r="G11" s="234"/>
    </row>
    <row r="12" s="165" customFormat="1" ht="18" customHeight="1" spans="1:7">
      <c r="A12" s="225" t="s">
        <v>36</v>
      </c>
      <c r="B12" s="226">
        <f>SUM(B13:B17)</f>
        <v>1933</v>
      </c>
      <c r="C12" s="226"/>
      <c r="D12" s="226">
        <f>SUM(D13:D17)</f>
        <v>3012</v>
      </c>
      <c r="E12" s="226"/>
      <c r="F12" s="227">
        <v>0</v>
      </c>
      <c r="G12" s="234"/>
    </row>
    <row r="13" s="165" customFormat="1" ht="18" customHeight="1" spans="1:7">
      <c r="A13" s="225" t="s">
        <v>33</v>
      </c>
      <c r="B13" s="230">
        <v>1013</v>
      </c>
      <c r="C13" s="157"/>
      <c r="D13" s="235">
        <v>1202</v>
      </c>
      <c r="E13" s="232"/>
      <c r="F13" s="233"/>
      <c r="G13" s="234"/>
    </row>
    <row r="14" s="165" customFormat="1" ht="18" customHeight="1" spans="1:7">
      <c r="A14" s="225" t="s">
        <v>37</v>
      </c>
      <c r="B14" s="230">
        <v>147</v>
      </c>
      <c r="C14" s="157"/>
      <c r="D14" s="235">
        <v>1357</v>
      </c>
      <c r="E14" s="232"/>
      <c r="F14" s="233"/>
      <c r="G14" s="234"/>
    </row>
    <row r="15" s="165" customFormat="1" ht="18" customHeight="1" spans="1:7">
      <c r="A15" s="225" t="s">
        <v>38</v>
      </c>
      <c r="B15" s="230">
        <v>300</v>
      </c>
      <c r="C15" s="157"/>
      <c r="D15" s="235">
        <v>100</v>
      </c>
      <c r="E15" s="232"/>
      <c r="F15" s="233"/>
      <c r="G15" s="234"/>
    </row>
    <row r="16" s="165" customFormat="1" ht="18" customHeight="1" spans="1:7">
      <c r="A16" s="225" t="s">
        <v>34</v>
      </c>
      <c r="B16" s="230">
        <v>473</v>
      </c>
      <c r="C16" s="157"/>
      <c r="D16" s="235">
        <v>348</v>
      </c>
      <c r="E16" s="232"/>
      <c r="F16" s="233"/>
      <c r="G16" s="234"/>
    </row>
    <row r="17" s="165" customFormat="1" ht="18" customHeight="1" spans="1:7">
      <c r="A17" s="225" t="s">
        <v>39</v>
      </c>
      <c r="B17" s="230"/>
      <c r="C17" s="157"/>
      <c r="D17" s="235">
        <v>5</v>
      </c>
      <c r="E17" s="232"/>
      <c r="F17" s="233"/>
      <c r="G17" s="234"/>
    </row>
    <row r="18" s="165" customFormat="1" ht="18" customHeight="1" spans="1:7">
      <c r="A18" s="225" t="s">
        <v>40</v>
      </c>
      <c r="B18" s="226">
        <f>SUM(B19:B21)</f>
        <v>247</v>
      </c>
      <c r="C18" s="226"/>
      <c r="D18" s="226">
        <f>SUM(D19:D21)</f>
        <v>362</v>
      </c>
      <c r="E18" s="226"/>
      <c r="F18" s="227">
        <v>0</v>
      </c>
      <c r="G18" s="234"/>
    </row>
    <row r="19" s="165" customFormat="1" ht="18" customHeight="1" spans="1:7">
      <c r="A19" s="225" t="s">
        <v>33</v>
      </c>
      <c r="B19" s="230">
        <v>94</v>
      </c>
      <c r="C19" s="157"/>
      <c r="D19" s="235">
        <v>134</v>
      </c>
      <c r="E19" s="232"/>
      <c r="F19" s="233"/>
      <c r="G19" s="234"/>
    </row>
    <row r="20" s="165" customFormat="1" ht="18" customHeight="1" spans="1:7">
      <c r="A20" s="225" t="s">
        <v>41</v>
      </c>
      <c r="B20" s="230">
        <v>48</v>
      </c>
      <c r="C20" s="157"/>
      <c r="D20" s="235">
        <v>56</v>
      </c>
      <c r="E20" s="232"/>
      <c r="F20" s="233"/>
      <c r="G20" s="234"/>
    </row>
    <row r="21" s="165" customFormat="1" ht="18" customHeight="1" spans="1:7">
      <c r="A21" s="225" t="s">
        <v>34</v>
      </c>
      <c r="B21" s="230">
        <v>105</v>
      </c>
      <c r="C21" s="157"/>
      <c r="D21" s="235">
        <v>172</v>
      </c>
      <c r="E21" s="232"/>
      <c r="F21" s="233"/>
      <c r="G21" s="234"/>
    </row>
    <row r="22" s="165" customFormat="1" ht="18" customHeight="1" spans="1:7">
      <c r="A22" s="225" t="s">
        <v>42</v>
      </c>
      <c r="B22" s="226">
        <f>SUM(B23:B26)</f>
        <v>169</v>
      </c>
      <c r="C22" s="226"/>
      <c r="D22" s="226">
        <f>SUM(D23:D26)</f>
        <v>192</v>
      </c>
      <c r="E22" s="226"/>
      <c r="F22" s="227">
        <v>0</v>
      </c>
      <c r="G22" s="234"/>
    </row>
    <row r="23" s="165" customFormat="1" ht="18" customHeight="1" spans="1:7">
      <c r="A23" s="225" t="s">
        <v>33</v>
      </c>
      <c r="B23" s="230">
        <v>54</v>
      </c>
      <c r="C23" s="157"/>
      <c r="D23" s="235">
        <v>72</v>
      </c>
      <c r="E23" s="232"/>
      <c r="F23" s="233"/>
      <c r="G23" s="234"/>
    </row>
    <row r="24" s="165" customFormat="1" ht="18" customHeight="1" spans="1:7">
      <c r="A24" s="225" t="s">
        <v>43</v>
      </c>
      <c r="B24" s="230">
        <v>55</v>
      </c>
      <c r="C24" s="157"/>
      <c r="D24" s="235">
        <v>50</v>
      </c>
      <c r="E24" s="232"/>
      <c r="F24" s="233"/>
      <c r="G24" s="234"/>
    </row>
    <row r="25" s="165" customFormat="1" ht="18" customHeight="1" spans="1:7">
      <c r="A25" s="225" t="s">
        <v>34</v>
      </c>
      <c r="B25" s="230">
        <v>37</v>
      </c>
      <c r="C25" s="157"/>
      <c r="D25" s="235">
        <v>42</v>
      </c>
      <c r="E25" s="232"/>
      <c r="F25" s="233"/>
      <c r="G25" s="234"/>
    </row>
    <row r="26" s="165" customFormat="1" ht="18" customHeight="1" spans="1:7">
      <c r="A26" s="225" t="s">
        <v>44</v>
      </c>
      <c r="B26" s="230">
        <v>23</v>
      </c>
      <c r="C26" s="157"/>
      <c r="D26" s="235">
        <v>28</v>
      </c>
      <c r="E26" s="232"/>
      <c r="F26" s="233"/>
      <c r="G26" s="234"/>
    </row>
    <row r="27" s="165" customFormat="1" ht="18" customHeight="1" spans="1:7">
      <c r="A27" s="225" t="s">
        <v>45</v>
      </c>
      <c r="B27" s="226">
        <f>SUM(B28:B30)</f>
        <v>650</v>
      </c>
      <c r="C27" s="226"/>
      <c r="D27" s="226">
        <f>SUM(D28:D30)</f>
        <v>752</v>
      </c>
      <c r="E27" s="226"/>
      <c r="F27" s="227">
        <v>0</v>
      </c>
      <c r="G27" s="234"/>
    </row>
    <row r="28" s="165" customFormat="1" ht="18" customHeight="1" spans="1:7">
      <c r="A28" s="225" t="s">
        <v>33</v>
      </c>
      <c r="B28" s="230">
        <v>123</v>
      </c>
      <c r="C28" s="157"/>
      <c r="D28" s="235">
        <v>302</v>
      </c>
      <c r="E28" s="232"/>
      <c r="F28" s="233"/>
      <c r="G28" s="234"/>
    </row>
    <row r="29" s="165" customFormat="1" ht="18" customHeight="1" spans="1:7">
      <c r="A29" s="225" t="s">
        <v>34</v>
      </c>
      <c r="B29" s="230">
        <v>263</v>
      </c>
      <c r="C29" s="157"/>
      <c r="D29" s="235">
        <v>402</v>
      </c>
      <c r="E29" s="232"/>
      <c r="F29" s="233"/>
      <c r="G29" s="234"/>
    </row>
    <row r="30" s="165" customFormat="1" ht="18" customHeight="1" spans="1:7">
      <c r="A30" s="225" t="s">
        <v>46</v>
      </c>
      <c r="B30" s="230">
        <v>264</v>
      </c>
      <c r="C30" s="157"/>
      <c r="D30" s="235">
        <v>48</v>
      </c>
      <c r="E30" s="232"/>
      <c r="F30" s="233"/>
      <c r="G30" s="234"/>
    </row>
    <row r="31" s="165" customFormat="1" ht="18" customHeight="1" spans="1:7">
      <c r="A31" s="225" t="s">
        <v>47</v>
      </c>
      <c r="B31" s="226">
        <f>SUM(B32:B34)</f>
        <v>121</v>
      </c>
      <c r="C31" s="226"/>
      <c r="D31" s="226">
        <f>SUM(D32:D34)</f>
        <v>169</v>
      </c>
      <c r="E31" s="226"/>
      <c r="F31" s="227">
        <v>0</v>
      </c>
      <c r="G31" s="234"/>
    </row>
    <row r="32" s="165" customFormat="1" ht="18" customHeight="1" spans="1:7">
      <c r="A32" s="225" t="s">
        <v>33</v>
      </c>
      <c r="B32" s="230">
        <v>73</v>
      </c>
      <c r="C32" s="157"/>
      <c r="D32" s="235">
        <v>121</v>
      </c>
      <c r="E32" s="232"/>
      <c r="F32" s="233"/>
      <c r="G32" s="234"/>
    </row>
    <row r="33" s="165" customFormat="1" ht="18" customHeight="1" spans="1:7">
      <c r="A33" s="225" t="s">
        <v>48</v>
      </c>
      <c r="B33" s="230"/>
      <c r="C33" s="157"/>
      <c r="D33" s="235">
        <v>0</v>
      </c>
      <c r="E33" s="232"/>
      <c r="F33" s="233"/>
      <c r="G33" s="234"/>
    </row>
    <row r="34" s="165" customFormat="1" ht="18" customHeight="1" spans="1:7">
      <c r="A34" s="225" t="s">
        <v>34</v>
      </c>
      <c r="B34" s="230">
        <v>48</v>
      </c>
      <c r="C34" s="157"/>
      <c r="D34" s="235">
        <v>48</v>
      </c>
      <c r="E34" s="232"/>
      <c r="F34" s="233"/>
      <c r="G34" s="234"/>
    </row>
    <row r="35" s="165" customFormat="1" ht="18" customHeight="1" spans="1:7">
      <c r="A35" s="225" t="s">
        <v>49</v>
      </c>
      <c r="B35" s="226">
        <f>SUM(B36:B37)</f>
        <v>246</v>
      </c>
      <c r="C35" s="226"/>
      <c r="D35" s="226">
        <f>SUM(D36:D37)</f>
        <v>0</v>
      </c>
      <c r="E35" s="226"/>
      <c r="F35" s="227">
        <v>0</v>
      </c>
      <c r="G35" s="234"/>
    </row>
    <row r="36" s="165" customFormat="1" ht="18" customHeight="1" spans="1:7">
      <c r="A36" s="225" t="s">
        <v>33</v>
      </c>
      <c r="B36" s="230">
        <v>129</v>
      </c>
      <c r="C36" s="157"/>
      <c r="D36" s="235"/>
      <c r="E36" s="232"/>
      <c r="F36" s="233"/>
      <c r="G36" s="234"/>
    </row>
    <row r="37" s="165" customFormat="1" ht="18" customHeight="1" spans="1:7">
      <c r="A37" s="225" t="s">
        <v>34</v>
      </c>
      <c r="B37" s="230">
        <v>117</v>
      </c>
      <c r="C37" s="157"/>
      <c r="D37" s="235"/>
      <c r="E37" s="232"/>
      <c r="F37" s="233"/>
      <c r="G37" s="234"/>
    </row>
    <row r="38" s="165" customFormat="1" ht="18" customHeight="1" spans="1:7">
      <c r="A38" s="225" t="s">
        <v>50</v>
      </c>
      <c r="B38" s="226">
        <f>SUM(B39:B40)</f>
        <v>267</v>
      </c>
      <c r="C38" s="226"/>
      <c r="D38" s="226">
        <f>SUM(D39:D40)</f>
        <v>242</v>
      </c>
      <c r="E38" s="226"/>
      <c r="F38" s="227">
        <v>0</v>
      </c>
      <c r="G38" s="234"/>
    </row>
    <row r="39" s="165" customFormat="1" ht="18" customHeight="1" spans="1:7">
      <c r="A39" s="225" t="s">
        <v>33</v>
      </c>
      <c r="B39" s="230">
        <v>199</v>
      </c>
      <c r="C39" s="157"/>
      <c r="D39" s="235">
        <v>175</v>
      </c>
      <c r="E39" s="232"/>
      <c r="F39" s="233"/>
      <c r="G39" s="234"/>
    </row>
    <row r="40" s="165" customFormat="1" ht="18" customHeight="1" spans="1:7">
      <c r="A40" s="225" t="s">
        <v>34</v>
      </c>
      <c r="B40" s="230">
        <v>68</v>
      </c>
      <c r="C40" s="157"/>
      <c r="D40" s="235">
        <v>67</v>
      </c>
      <c r="E40" s="232"/>
      <c r="F40" s="233"/>
      <c r="G40" s="234"/>
    </row>
    <row r="41" s="165" customFormat="1" ht="18" customHeight="1" spans="1:7">
      <c r="A41" s="225" t="s">
        <v>51</v>
      </c>
      <c r="B41" s="226">
        <f>SUM(B42:B43)</f>
        <v>102</v>
      </c>
      <c r="C41" s="226"/>
      <c r="D41" s="226">
        <f>SUM(D42:D43)</f>
        <v>125</v>
      </c>
      <c r="E41" s="226"/>
      <c r="F41" s="227">
        <v>0</v>
      </c>
      <c r="G41" s="234"/>
    </row>
    <row r="42" s="165" customFormat="1" ht="18" customHeight="1" spans="1:7">
      <c r="A42" s="225" t="s">
        <v>33</v>
      </c>
      <c r="B42" s="230">
        <v>60</v>
      </c>
      <c r="C42" s="157"/>
      <c r="D42" s="235">
        <v>88</v>
      </c>
      <c r="E42" s="232"/>
      <c r="F42" s="233"/>
      <c r="G42" s="234"/>
    </row>
    <row r="43" s="165" customFormat="1" ht="18" customHeight="1" spans="1:7">
      <c r="A43" s="225" t="s">
        <v>34</v>
      </c>
      <c r="B43" s="230">
        <f>32+10</f>
        <v>42</v>
      </c>
      <c r="C43" s="157"/>
      <c r="D43" s="235">
        <v>37</v>
      </c>
      <c r="E43" s="232"/>
      <c r="F43" s="233"/>
      <c r="G43" s="234"/>
    </row>
    <row r="44" s="165" customFormat="1" ht="18" customHeight="1" spans="1:7">
      <c r="A44" s="225" t="s">
        <v>52</v>
      </c>
      <c r="B44" s="236">
        <f>SUM(B45:B46)</f>
        <v>0</v>
      </c>
      <c r="C44" s="236"/>
      <c r="D44" s="236">
        <f>SUM(D45:D46)</f>
        <v>379</v>
      </c>
      <c r="E44" s="236"/>
      <c r="F44" s="227">
        <v>0</v>
      </c>
      <c r="G44" s="234"/>
    </row>
    <row r="45" s="165" customFormat="1" ht="18" customHeight="1" spans="1:7">
      <c r="A45" s="225" t="s">
        <v>33</v>
      </c>
      <c r="B45" s="232"/>
      <c r="C45" s="232"/>
      <c r="D45" s="235">
        <v>361</v>
      </c>
      <c r="E45" s="232"/>
      <c r="F45" s="233"/>
      <c r="G45" s="234"/>
    </row>
    <row r="46" s="165" customFormat="1" ht="18" customHeight="1" spans="1:7">
      <c r="A46" s="225" t="s">
        <v>34</v>
      </c>
      <c r="B46" s="232"/>
      <c r="C46" s="232"/>
      <c r="D46" s="235">
        <v>18</v>
      </c>
      <c r="E46" s="232"/>
      <c r="F46" s="233"/>
      <c r="G46" s="234"/>
    </row>
    <row r="47" s="165" customFormat="1" ht="18" customHeight="1" spans="1:7">
      <c r="A47" s="225" t="s">
        <v>53</v>
      </c>
      <c r="B47" s="236">
        <f>SUM(B48:B49)</f>
        <v>0</v>
      </c>
      <c r="C47" s="236"/>
      <c r="D47" s="236">
        <f>SUM(D48:D49)</f>
        <v>105</v>
      </c>
      <c r="E47" s="236"/>
      <c r="F47" s="227">
        <v>0</v>
      </c>
      <c r="G47" s="234"/>
    </row>
    <row r="48" s="165" customFormat="1" ht="18" customHeight="1" spans="1:7">
      <c r="A48" s="225" t="s">
        <v>33</v>
      </c>
      <c r="B48" s="232"/>
      <c r="C48" s="232"/>
      <c r="D48" s="235">
        <v>59</v>
      </c>
      <c r="E48" s="232"/>
      <c r="F48" s="233"/>
      <c r="G48" s="234"/>
    </row>
    <row r="49" s="165" customFormat="1" ht="18" customHeight="1" spans="1:7">
      <c r="A49" s="225" t="s">
        <v>34</v>
      </c>
      <c r="B49" s="232"/>
      <c r="C49" s="232"/>
      <c r="D49" s="235">
        <v>46</v>
      </c>
      <c r="E49" s="232"/>
      <c r="F49" s="233"/>
      <c r="G49" s="234"/>
    </row>
    <row r="50" s="165" customFormat="1" ht="18" customHeight="1" spans="1:7">
      <c r="A50" s="225" t="s">
        <v>54</v>
      </c>
      <c r="B50" s="226">
        <f>SUM(B51:B52)</f>
        <v>5</v>
      </c>
      <c r="C50" s="226"/>
      <c r="D50" s="226">
        <f>SUM(D51:D52)</f>
        <v>0</v>
      </c>
      <c r="E50" s="226"/>
      <c r="F50" s="227">
        <v>0</v>
      </c>
      <c r="G50" s="234"/>
    </row>
    <row r="51" s="165" customFormat="1" ht="18" customHeight="1" spans="1:7">
      <c r="A51" s="225" t="s">
        <v>33</v>
      </c>
      <c r="B51" s="230">
        <v>5</v>
      </c>
      <c r="C51" s="157"/>
      <c r="D51" s="235"/>
      <c r="E51" s="232"/>
      <c r="F51" s="233"/>
      <c r="G51" s="234"/>
    </row>
    <row r="52" s="165" customFormat="1" ht="18" hidden="1" customHeight="1" spans="1:7">
      <c r="A52" s="225" t="s">
        <v>48</v>
      </c>
      <c r="B52" s="230"/>
      <c r="C52" s="157"/>
      <c r="D52" s="235"/>
      <c r="E52" s="232"/>
      <c r="F52" s="233"/>
      <c r="G52" s="234"/>
    </row>
    <row r="53" s="165" customFormat="1" ht="18" customHeight="1" spans="1:7">
      <c r="A53" s="225" t="s">
        <v>55</v>
      </c>
      <c r="B53" s="226">
        <f>B54</f>
        <v>65</v>
      </c>
      <c r="C53" s="226"/>
      <c r="D53" s="226">
        <f>D54</f>
        <v>84</v>
      </c>
      <c r="E53" s="226"/>
      <c r="F53" s="227">
        <v>0</v>
      </c>
      <c r="G53" s="234"/>
    </row>
    <row r="54" s="165" customFormat="1" ht="18" customHeight="1" spans="1:7">
      <c r="A54" s="225" t="s">
        <v>33</v>
      </c>
      <c r="B54" s="230">
        <v>65</v>
      </c>
      <c r="C54" s="157"/>
      <c r="D54" s="235">
        <v>84</v>
      </c>
      <c r="E54" s="232"/>
      <c r="F54" s="233"/>
      <c r="G54" s="234"/>
    </row>
    <row r="55" s="165" customFormat="1" ht="18" customHeight="1" spans="1:7">
      <c r="A55" s="225" t="s">
        <v>56</v>
      </c>
      <c r="B55" s="226">
        <f>B56</f>
        <v>26</v>
      </c>
      <c r="C55" s="226"/>
      <c r="D55" s="226">
        <f>D56</f>
        <v>32</v>
      </c>
      <c r="E55" s="226"/>
      <c r="F55" s="227">
        <v>0</v>
      </c>
      <c r="G55" s="234"/>
    </row>
    <row r="56" s="165" customFormat="1" ht="18" customHeight="1" spans="1:7">
      <c r="A56" s="225" t="s">
        <v>33</v>
      </c>
      <c r="B56" s="230">
        <v>26</v>
      </c>
      <c r="C56" s="157"/>
      <c r="D56" s="235">
        <v>32</v>
      </c>
      <c r="E56" s="232"/>
      <c r="F56" s="233"/>
      <c r="G56" s="234"/>
    </row>
    <row r="57" s="165" customFormat="1" ht="18" customHeight="1" spans="1:7">
      <c r="A57" s="225" t="s">
        <v>57</v>
      </c>
      <c r="B57" s="226">
        <f>SUM(B58:B59)</f>
        <v>311</v>
      </c>
      <c r="C57" s="226"/>
      <c r="D57" s="226">
        <f>SUM(D58:D59)</f>
        <v>448</v>
      </c>
      <c r="E57" s="226"/>
      <c r="F57" s="227">
        <v>0</v>
      </c>
      <c r="G57" s="234"/>
    </row>
    <row r="58" s="165" customFormat="1" ht="18" customHeight="1" spans="1:7">
      <c r="A58" s="225" t="s">
        <v>33</v>
      </c>
      <c r="B58" s="230">
        <v>203</v>
      </c>
      <c r="C58" s="157"/>
      <c r="D58" s="235">
        <v>333</v>
      </c>
      <c r="E58" s="237"/>
      <c r="F58" s="238"/>
      <c r="G58" s="234"/>
    </row>
    <row r="59" s="165" customFormat="1" ht="18" customHeight="1" spans="1:7">
      <c r="A59" s="225" t="s">
        <v>34</v>
      </c>
      <c r="B59" s="230">
        <v>108</v>
      </c>
      <c r="C59" s="239"/>
      <c r="D59" s="235">
        <v>115</v>
      </c>
      <c r="E59" s="239"/>
      <c r="F59" s="233"/>
      <c r="G59" s="234"/>
    </row>
    <row r="60" s="165" customFormat="1" ht="18" customHeight="1" spans="1:7">
      <c r="A60" s="225" t="s">
        <v>58</v>
      </c>
      <c r="B60" s="226">
        <f>SUM(B61:B62)</f>
        <v>260</v>
      </c>
      <c r="C60" s="226"/>
      <c r="D60" s="226">
        <f>SUM(D61:D62)</f>
        <v>336</v>
      </c>
      <c r="E60" s="226"/>
      <c r="F60" s="227">
        <v>0</v>
      </c>
      <c r="G60" s="234"/>
    </row>
    <row r="61" s="165" customFormat="1" ht="18" customHeight="1" spans="1:7">
      <c r="A61" s="225" t="s">
        <v>33</v>
      </c>
      <c r="B61" s="230">
        <v>182</v>
      </c>
      <c r="C61" s="239"/>
      <c r="D61" s="235">
        <v>305</v>
      </c>
      <c r="E61" s="239"/>
      <c r="F61" s="233"/>
      <c r="G61" s="234"/>
    </row>
    <row r="62" s="165" customFormat="1" ht="18" customHeight="1" spans="1:7">
      <c r="A62" s="225" t="s">
        <v>34</v>
      </c>
      <c r="B62" s="230">
        <v>78</v>
      </c>
      <c r="C62" s="240"/>
      <c r="D62" s="235">
        <v>31</v>
      </c>
      <c r="E62" s="240"/>
      <c r="F62" s="233"/>
      <c r="G62" s="234"/>
    </row>
    <row r="63" s="165" customFormat="1" ht="18" customHeight="1" spans="1:7">
      <c r="A63" s="225" t="s">
        <v>59</v>
      </c>
      <c r="B63" s="226">
        <f>SUM(B64:B65)</f>
        <v>217</v>
      </c>
      <c r="C63" s="226"/>
      <c r="D63" s="226">
        <f>SUM(D64:D65)</f>
        <v>334</v>
      </c>
      <c r="E63" s="226"/>
      <c r="F63" s="227">
        <v>0</v>
      </c>
      <c r="G63" s="234"/>
    </row>
    <row r="64" s="165" customFormat="1" ht="18" customHeight="1" spans="1:7">
      <c r="A64" s="225" t="s">
        <v>33</v>
      </c>
      <c r="B64" s="230">
        <v>155</v>
      </c>
      <c r="C64" s="240"/>
      <c r="D64" s="235">
        <v>317</v>
      </c>
      <c r="E64" s="240"/>
      <c r="F64" s="233"/>
      <c r="G64" s="241"/>
    </row>
    <row r="65" s="165" customFormat="1" ht="18" customHeight="1" spans="1:7">
      <c r="A65" s="225" t="s">
        <v>34</v>
      </c>
      <c r="B65" s="230">
        <v>62</v>
      </c>
      <c r="C65" s="239"/>
      <c r="D65" s="235">
        <v>17</v>
      </c>
      <c r="E65" s="239"/>
      <c r="F65" s="233"/>
      <c r="G65" s="234"/>
    </row>
    <row r="66" s="165" customFormat="1" ht="18" customHeight="1" spans="1:7">
      <c r="A66" s="225" t="s">
        <v>60</v>
      </c>
      <c r="B66" s="226">
        <f>SUM(B67:B68)</f>
        <v>108</v>
      </c>
      <c r="C66" s="226"/>
      <c r="D66" s="226">
        <f>SUM(D67:D68)</f>
        <v>221</v>
      </c>
      <c r="E66" s="226"/>
      <c r="F66" s="227">
        <v>0</v>
      </c>
      <c r="G66" s="234"/>
    </row>
    <row r="67" s="165" customFormat="1" ht="18" customHeight="1" spans="1:7">
      <c r="A67" s="225" t="s">
        <v>33</v>
      </c>
      <c r="B67" s="230">
        <v>88</v>
      </c>
      <c r="C67" s="157"/>
      <c r="D67" s="235">
        <v>205</v>
      </c>
      <c r="E67" s="232"/>
      <c r="F67" s="233"/>
      <c r="G67" s="234"/>
    </row>
    <row r="68" s="165" customFormat="1" ht="18" customHeight="1" spans="1:7">
      <c r="A68" s="225" t="s">
        <v>34</v>
      </c>
      <c r="B68" s="230">
        <v>20</v>
      </c>
      <c r="C68" s="157"/>
      <c r="D68" s="235">
        <v>16</v>
      </c>
      <c r="E68" s="232"/>
      <c r="F68" s="233"/>
      <c r="G68" s="234"/>
    </row>
    <row r="69" s="165" customFormat="1" ht="18" customHeight="1" spans="1:7">
      <c r="A69" s="225" t="s">
        <v>61</v>
      </c>
      <c r="B69" s="226">
        <f>B70</f>
        <v>47</v>
      </c>
      <c r="C69" s="226"/>
      <c r="D69" s="226">
        <f>D70</f>
        <v>66</v>
      </c>
      <c r="E69" s="226"/>
      <c r="F69" s="227">
        <v>0</v>
      </c>
      <c r="G69" s="234"/>
    </row>
    <row r="70" s="165" customFormat="1" ht="18" customHeight="1" spans="1:7">
      <c r="A70" s="225" t="s">
        <v>33</v>
      </c>
      <c r="B70" s="230">
        <v>47</v>
      </c>
      <c r="C70" s="157"/>
      <c r="D70" s="235">
        <v>66</v>
      </c>
      <c r="E70" s="232"/>
      <c r="F70" s="233"/>
      <c r="G70" s="234"/>
    </row>
    <row r="71" s="165" customFormat="1" ht="18" customHeight="1" spans="1:7">
      <c r="A71" s="225" t="s">
        <v>62</v>
      </c>
      <c r="B71" s="226">
        <f>SUM(B72:B73)</f>
        <v>390</v>
      </c>
      <c r="C71" s="226"/>
      <c r="D71" s="226">
        <f>SUM(D72:D73)</f>
        <v>494</v>
      </c>
      <c r="E71" s="226"/>
      <c r="F71" s="227">
        <v>0</v>
      </c>
      <c r="G71" s="234"/>
    </row>
    <row r="72" s="165" customFormat="1" ht="18" customHeight="1" spans="1:7">
      <c r="A72" s="225" t="s">
        <v>33</v>
      </c>
      <c r="B72" s="230">
        <v>235</v>
      </c>
      <c r="C72" s="157"/>
      <c r="D72" s="235">
        <v>393</v>
      </c>
      <c r="E72" s="232"/>
      <c r="F72" s="233"/>
      <c r="G72" s="234"/>
    </row>
    <row r="73" s="165" customFormat="1" ht="18" customHeight="1" spans="1:7">
      <c r="A73" s="225" t="s">
        <v>34</v>
      </c>
      <c r="B73" s="232">
        <v>155</v>
      </c>
      <c r="C73" s="232"/>
      <c r="D73" s="235">
        <v>101</v>
      </c>
      <c r="E73" s="232"/>
      <c r="F73" s="233"/>
      <c r="G73" s="234"/>
    </row>
    <row r="74" s="165" customFormat="1" ht="18" customHeight="1" spans="1:7">
      <c r="A74" s="225" t="s">
        <v>63</v>
      </c>
      <c r="B74" s="236"/>
      <c r="C74" s="236"/>
      <c r="D74" s="236"/>
      <c r="E74" s="236"/>
      <c r="F74" s="227"/>
      <c r="G74" s="234"/>
    </row>
    <row r="75" s="165" customFormat="1" ht="18" customHeight="1" spans="1:7">
      <c r="A75" s="225" t="s">
        <v>64</v>
      </c>
      <c r="B75" s="226">
        <f>B76+B77+B84+B88+B92</f>
        <v>2355</v>
      </c>
      <c r="C75" s="226"/>
      <c r="D75" s="226">
        <f>D76+D77+D84+D88+D92</f>
        <v>3007</v>
      </c>
      <c r="E75" s="226"/>
      <c r="F75" s="227">
        <f>D75/B75*100</f>
        <v>127.685774946921</v>
      </c>
      <c r="G75" s="228"/>
    </row>
    <row r="76" s="165" customFormat="1" ht="18" customHeight="1" spans="1:7">
      <c r="A76" s="225" t="s">
        <v>65</v>
      </c>
      <c r="B76" s="236"/>
      <c r="C76" s="236"/>
      <c r="D76" s="236">
        <v>0</v>
      </c>
      <c r="E76" s="236"/>
      <c r="F76" s="227">
        <v>0</v>
      </c>
      <c r="G76" s="228"/>
    </row>
    <row r="77" s="165" customFormat="1" ht="18" customHeight="1" spans="1:7">
      <c r="A77" s="225" t="s">
        <v>66</v>
      </c>
      <c r="B77" s="226">
        <f>SUM(B78:B83)</f>
        <v>1581</v>
      </c>
      <c r="C77" s="226"/>
      <c r="D77" s="226">
        <f>SUM(D78:D83)</f>
        <v>2118</v>
      </c>
      <c r="E77" s="226"/>
      <c r="F77" s="227">
        <v>0</v>
      </c>
      <c r="G77" s="234"/>
    </row>
    <row r="78" s="165" customFormat="1" ht="18" customHeight="1" spans="1:7">
      <c r="A78" s="225" t="s">
        <v>33</v>
      </c>
      <c r="B78" s="230">
        <v>1155</v>
      </c>
      <c r="C78" s="157"/>
      <c r="D78" s="235">
        <v>1274</v>
      </c>
      <c r="E78" s="232"/>
      <c r="F78" s="233"/>
      <c r="G78" s="234"/>
    </row>
    <row r="79" s="165" customFormat="1" ht="18" customHeight="1" spans="1:7">
      <c r="A79" s="225" t="s">
        <v>48</v>
      </c>
      <c r="B79" s="230"/>
      <c r="C79" s="157"/>
      <c r="D79" s="235"/>
      <c r="E79" s="232"/>
      <c r="F79" s="233"/>
      <c r="G79" s="234"/>
    </row>
    <row r="80" s="165" customFormat="1" ht="18" customHeight="1" spans="1:7">
      <c r="A80" s="225" t="s">
        <v>67</v>
      </c>
      <c r="B80" s="230">
        <v>98</v>
      </c>
      <c r="C80" s="157"/>
      <c r="D80" s="235">
        <v>348</v>
      </c>
      <c r="E80" s="232"/>
      <c r="F80" s="233"/>
      <c r="G80" s="234"/>
    </row>
    <row r="81" s="165" customFormat="1" ht="18" customHeight="1" spans="1:7">
      <c r="A81" s="225" t="s">
        <v>68</v>
      </c>
      <c r="B81" s="230">
        <v>60</v>
      </c>
      <c r="C81" s="157"/>
      <c r="D81" s="235">
        <v>79</v>
      </c>
      <c r="E81" s="232"/>
      <c r="F81" s="233"/>
      <c r="G81" s="234"/>
    </row>
    <row r="82" s="165" customFormat="1" ht="18" customHeight="1" spans="1:7">
      <c r="A82" s="225" t="s">
        <v>34</v>
      </c>
      <c r="B82" s="230">
        <f>238+10+10+10</f>
        <v>268</v>
      </c>
      <c r="C82" s="157"/>
      <c r="D82" s="235">
        <v>329</v>
      </c>
      <c r="E82" s="232"/>
      <c r="F82" s="233"/>
      <c r="G82" s="234"/>
    </row>
    <row r="83" s="165" customFormat="1" ht="18" customHeight="1" spans="1:7">
      <c r="A83" s="225" t="s">
        <v>69</v>
      </c>
      <c r="B83" s="230"/>
      <c r="C83" s="157"/>
      <c r="D83" s="235">
        <v>88</v>
      </c>
      <c r="E83" s="232"/>
      <c r="F83" s="233"/>
      <c r="G83" s="234"/>
    </row>
    <row r="84" s="165" customFormat="1" ht="18" customHeight="1" spans="1:7">
      <c r="A84" s="225" t="s">
        <v>70</v>
      </c>
      <c r="B84" s="226">
        <f>SUM(B85:B87)</f>
        <v>253</v>
      </c>
      <c r="C84" s="226"/>
      <c r="D84" s="226">
        <f>SUM(D85:D87)</f>
        <v>277</v>
      </c>
      <c r="E84" s="226"/>
      <c r="F84" s="227">
        <v>0</v>
      </c>
      <c r="G84" s="234"/>
    </row>
    <row r="85" s="165" customFormat="1" ht="18" customHeight="1" spans="1:7">
      <c r="A85" s="225" t="s">
        <v>33</v>
      </c>
      <c r="B85" s="230">
        <v>200</v>
      </c>
      <c r="C85" s="157"/>
      <c r="D85" s="235">
        <v>217</v>
      </c>
      <c r="E85" s="232"/>
      <c r="F85" s="233"/>
      <c r="G85" s="234"/>
    </row>
    <row r="86" s="165" customFormat="1" ht="18" hidden="1" customHeight="1" spans="1:7">
      <c r="A86" s="225" t="s">
        <v>48</v>
      </c>
      <c r="B86" s="230"/>
      <c r="C86" s="157"/>
      <c r="D86" s="235"/>
      <c r="E86" s="232"/>
      <c r="F86" s="233"/>
      <c r="G86" s="234"/>
    </row>
    <row r="87" s="165" customFormat="1" ht="18" customHeight="1" spans="1:7">
      <c r="A87" s="225" t="s">
        <v>34</v>
      </c>
      <c r="B87" s="230">
        <v>53</v>
      </c>
      <c r="C87" s="157"/>
      <c r="D87" s="235">
        <v>60</v>
      </c>
      <c r="E87" s="232"/>
      <c r="F87" s="233"/>
      <c r="G87" s="234"/>
    </row>
    <row r="88" s="165" customFormat="1" ht="18" customHeight="1" spans="1:7">
      <c r="A88" s="225" t="s">
        <v>71</v>
      </c>
      <c r="B88" s="226">
        <f>SUM(B89:B91)</f>
        <v>317</v>
      </c>
      <c r="C88" s="226"/>
      <c r="D88" s="226">
        <f>SUM(D89:D91)</f>
        <v>363</v>
      </c>
      <c r="E88" s="226"/>
      <c r="F88" s="227">
        <v>0</v>
      </c>
      <c r="G88" s="234"/>
    </row>
    <row r="89" s="165" customFormat="1" ht="18" customHeight="1" spans="1:7">
      <c r="A89" s="225" t="s">
        <v>33</v>
      </c>
      <c r="B89" s="230">
        <v>276</v>
      </c>
      <c r="C89" s="157"/>
      <c r="D89" s="235">
        <v>303</v>
      </c>
      <c r="E89" s="232"/>
      <c r="F89" s="233"/>
      <c r="G89" s="234"/>
    </row>
    <row r="90" s="165" customFormat="1" ht="18" hidden="1" customHeight="1" spans="1:7">
      <c r="A90" s="225" t="s">
        <v>48</v>
      </c>
      <c r="B90" s="230"/>
      <c r="C90" s="157"/>
      <c r="D90" s="235"/>
      <c r="E90" s="232"/>
      <c r="F90" s="233"/>
      <c r="G90" s="234"/>
    </row>
    <row r="91" s="165" customFormat="1" ht="18" customHeight="1" spans="1:7">
      <c r="A91" s="225" t="s">
        <v>34</v>
      </c>
      <c r="B91" s="230">
        <v>41</v>
      </c>
      <c r="C91" s="157"/>
      <c r="D91" s="235">
        <v>60</v>
      </c>
      <c r="E91" s="232"/>
      <c r="F91" s="233"/>
      <c r="G91" s="234"/>
    </row>
    <row r="92" s="165" customFormat="1" ht="18" customHeight="1" spans="1:7">
      <c r="A92" s="225" t="s">
        <v>72</v>
      </c>
      <c r="B92" s="226">
        <f>SUM(B93:B95)</f>
        <v>204</v>
      </c>
      <c r="C92" s="226"/>
      <c r="D92" s="226">
        <f>SUM(D93:D95)</f>
        <v>249</v>
      </c>
      <c r="E92" s="226"/>
      <c r="F92" s="227">
        <v>0</v>
      </c>
      <c r="G92" s="234"/>
    </row>
    <row r="93" s="165" customFormat="1" ht="18" customHeight="1" spans="1:7">
      <c r="A93" s="225" t="s">
        <v>33</v>
      </c>
      <c r="B93" s="230">
        <v>158</v>
      </c>
      <c r="C93" s="157"/>
      <c r="D93" s="235">
        <v>191</v>
      </c>
      <c r="E93" s="232"/>
      <c r="F93" s="233"/>
      <c r="G93" s="234"/>
    </row>
    <row r="94" s="165" customFormat="1" ht="18" hidden="1" customHeight="1" spans="1:7">
      <c r="A94" s="225" t="s">
        <v>48</v>
      </c>
      <c r="B94" s="230"/>
      <c r="C94" s="157"/>
      <c r="D94" s="235"/>
      <c r="E94" s="232"/>
      <c r="F94" s="233"/>
      <c r="G94" s="234"/>
    </row>
    <row r="95" s="165" customFormat="1" ht="18" customHeight="1" spans="1:7">
      <c r="A95" s="225" t="s">
        <v>34</v>
      </c>
      <c r="B95" s="230">
        <v>46</v>
      </c>
      <c r="C95" s="157"/>
      <c r="D95" s="235">
        <v>58</v>
      </c>
      <c r="E95" s="232"/>
      <c r="F95" s="233"/>
      <c r="G95" s="234"/>
    </row>
    <row r="96" s="165" customFormat="1" ht="18" customHeight="1" spans="1:7">
      <c r="A96" s="225" t="s">
        <v>73</v>
      </c>
      <c r="B96" s="226">
        <f>B97+B99+B105+B107+B110+B112</f>
        <v>9559</v>
      </c>
      <c r="C96" s="226"/>
      <c r="D96" s="226">
        <f>D97+D99+D105+D107+D110+D112</f>
        <v>12523</v>
      </c>
      <c r="E96" s="226"/>
      <c r="F96" s="227">
        <f>D96/B96*100</f>
        <v>131.007427555184</v>
      </c>
      <c r="G96" s="228"/>
    </row>
    <row r="97" s="165" customFormat="1" ht="18" customHeight="1" spans="1:7">
      <c r="A97" s="225" t="s">
        <v>74</v>
      </c>
      <c r="B97" s="226">
        <f>B98</f>
        <v>62</v>
      </c>
      <c r="C97" s="226"/>
      <c r="D97" s="226">
        <f>D98</f>
        <v>117</v>
      </c>
      <c r="E97" s="226"/>
      <c r="F97" s="227">
        <v>0</v>
      </c>
      <c r="G97" s="234"/>
    </row>
    <row r="98" s="165" customFormat="1" ht="18" customHeight="1" spans="1:7">
      <c r="A98" s="225" t="s">
        <v>33</v>
      </c>
      <c r="B98" s="230">
        <v>62</v>
      </c>
      <c r="C98" s="157"/>
      <c r="D98" s="235">
        <v>117</v>
      </c>
      <c r="E98" s="232"/>
      <c r="F98" s="233"/>
      <c r="G98" s="234"/>
    </row>
    <row r="99" s="165" customFormat="1" ht="18" customHeight="1" spans="1:7">
      <c r="A99" s="225" t="s">
        <v>75</v>
      </c>
      <c r="B99" s="226">
        <f>SUM(B100:B104)</f>
        <v>7714</v>
      </c>
      <c r="C99" s="226"/>
      <c r="D99" s="226">
        <f>SUM(D100:D104)</f>
        <v>10842</v>
      </c>
      <c r="E99" s="226"/>
      <c r="F99" s="227">
        <v>0</v>
      </c>
      <c r="G99" s="234"/>
    </row>
    <row r="100" s="165" customFormat="1" ht="18" customHeight="1" spans="1:7">
      <c r="A100" s="225" t="s">
        <v>76</v>
      </c>
      <c r="B100" s="230">
        <v>231</v>
      </c>
      <c r="C100" s="157"/>
      <c r="D100" s="235">
        <v>277</v>
      </c>
      <c r="E100" s="232"/>
      <c r="F100" s="233"/>
      <c r="G100" s="234"/>
    </row>
    <row r="101" s="165" customFormat="1" ht="18" customHeight="1" spans="1:7">
      <c r="A101" s="225" t="s">
        <v>77</v>
      </c>
      <c r="B101" s="230">
        <v>4443</v>
      </c>
      <c r="C101" s="157"/>
      <c r="D101" s="235">
        <v>4867</v>
      </c>
      <c r="E101" s="232"/>
      <c r="F101" s="233"/>
      <c r="G101" s="234"/>
    </row>
    <row r="102" s="165" customFormat="1" ht="18" customHeight="1" spans="1:7">
      <c r="A102" s="225" t="s">
        <v>78</v>
      </c>
      <c r="B102" s="230">
        <v>1877</v>
      </c>
      <c r="C102" s="157"/>
      <c r="D102" s="235">
        <v>2245</v>
      </c>
      <c r="E102" s="232"/>
      <c r="F102" s="233"/>
      <c r="G102" s="234"/>
    </row>
    <row r="103" s="165" customFormat="1" ht="18" customHeight="1" spans="1:7">
      <c r="A103" s="225" t="s">
        <v>79</v>
      </c>
      <c r="B103" s="230">
        <v>761</v>
      </c>
      <c r="C103" s="157"/>
      <c r="D103" s="235">
        <v>1370</v>
      </c>
      <c r="E103" s="232"/>
      <c r="F103" s="233"/>
      <c r="G103" s="234"/>
    </row>
    <row r="104" s="165" customFormat="1" ht="18" customHeight="1" spans="1:7">
      <c r="A104" s="225" t="s">
        <v>80</v>
      </c>
      <c r="B104" s="232">
        <v>402</v>
      </c>
      <c r="C104" s="232"/>
      <c r="D104" s="235">
        <v>2083</v>
      </c>
      <c r="E104" s="232"/>
      <c r="F104" s="233"/>
      <c r="G104" s="234"/>
    </row>
    <row r="105" s="165" customFormat="1" ht="18" customHeight="1" spans="1:7">
      <c r="A105" s="225" t="s">
        <v>81</v>
      </c>
      <c r="B105" s="226">
        <f>B106</f>
        <v>300</v>
      </c>
      <c r="C105" s="226"/>
      <c r="D105" s="226">
        <f>D106</f>
        <v>413</v>
      </c>
      <c r="E105" s="226"/>
      <c r="F105" s="227">
        <v>0</v>
      </c>
      <c r="G105" s="234"/>
    </row>
    <row r="106" s="165" customFormat="1" ht="18" customHeight="1" spans="1:7">
      <c r="A106" s="225" t="s">
        <v>82</v>
      </c>
      <c r="B106" s="230">
        <v>300</v>
      </c>
      <c r="C106" s="157"/>
      <c r="D106" s="235">
        <v>413</v>
      </c>
      <c r="E106" s="232"/>
      <c r="F106" s="233"/>
      <c r="G106" s="234"/>
    </row>
    <row r="107" s="165" customFormat="1" ht="18" customHeight="1" spans="1:7">
      <c r="A107" s="225" t="s">
        <v>83</v>
      </c>
      <c r="B107" s="236">
        <f>SUM(B108:B109)</f>
        <v>163</v>
      </c>
      <c r="C107" s="236"/>
      <c r="D107" s="236">
        <f>SUM(D108:D109)</f>
        <v>204</v>
      </c>
      <c r="E107" s="236"/>
      <c r="F107" s="227">
        <v>0</v>
      </c>
      <c r="G107" s="234"/>
    </row>
    <row r="108" s="165" customFormat="1" ht="18" customHeight="1" spans="1:7">
      <c r="A108" s="225" t="s">
        <v>84</v>
      </c>
      <c r="B108" s="236">
        <v>77</v>
      </c>
      <c r="C108" s="236"/>
      <c r="D108" s="236">
        <v>90</v>
      </c>
      <c r="E108" s="236"/>
      <c r="F108" s="227"/>
      <c r="G108" s="234"/>
    </row>
    <row r="109" s="165" customFormat="1" ht="18" customHeight="1" spans="1:7">
      <c r="A109" s="225" t="s">
        <v>85</v>
      </c>
      <c r="B109" s="230">
        <v>86</v>
      </c>
      <c r="C109" s="157"/>
      <c r="D109" s="235">
        <v>114</v>
      </c>
      <c r="E109" s="232"/>
      <c r="F109" s="233"/>
      <c r="G109" s="234"/>
    </row>
    <row r="110" s="165" customFormat="1" ht="18" customHeight="1" spans="1:7">
      <c r="A110" s="225" t="s">
        <v>86</v>
      </c>
      <c r="B110" s="226">
        <f>B111</f>
        <v>1300</v>
      </c>
      <c r="C110" s="226"/>
      <c r="D110" s="226">
        <f>D111</f>
        <v>902</v>
      </c>
      <c r="E110" s="226"/>
      <c r="F110" s="227">
        <v>0</v>
      </c>
      <c r="G110" s="234"/>
    </row>
    <row r="111" s="165" customFormat="1" ht="18" customHeight="1" spans="1:7">
      <c r="A111" s="225" t="s">
        <v>87</v>
      </c>
      <c r="B111" s="230">
        <v>1300</v>
      </c>
      <c r="C111" s="157"/>
      <c r="D111" s="235">
        <v>902</v>
      </c>
      <c r="E111" s="232"/>
      <c r="F111" s="233"/>
      <c r="G111" s="234"/>
    </row>
    <row r="112" s="165" customFormat="1" ht="18" customHeight="1" spans="1:7">
      <c r="A112" s="225" t="s">
        <v>88</v>
      </c>
      <c r="B112" s="226">
        <v>20</v>
      </c>
      <c r="C112" s="226"/>
      <c r="D112" s="226">
        <v>45</v>
      </c>
      <c r="E112" s="226"/>
      <c r="F112" s="227">
        <v>0</v>
      </c>
      <c r="G112" s="234"/>
    </row>
    <row r="113" s="165" customFormat="1" ht="18" customHeight="1" spans="1:7">
      <c r="A113" s="225" t="s">
        <v>89</v>
      </c>
      <c r="B113" s="226">
        <f>B114+B117</f>
        <v>399</v>
      </c>
      <c r="C113" s="226"/>
      <c r="D113" s="226">
        <f>D114+D117</f>
        <v>112</v>
      </c>
      <c r="E113" s="226"/>
      <c r="F113" s="227">
        <f>D113/B113*100</f>
        <v>28.0701754385965</v>
      </c>
      <c r="G113" s="180"/>
    </row>
    <row r="114" s="165" customFormat="1" ht="18" customHeight="1" spans="1:7">
      <c r="A114" s="225" t="s">
        <v>90</v>
      </c>
      <c r="B114" s="226">
        <f>SUM(B115:B116)</f>
        <v>99</v>
      </c>
      <c r="C114" s="226"/>
      <c r="D114" s="226">
        <f>SUM(D115:D116)</f>
        <v>112</v>
      </c>
      <c r="E114" s="226"/>
      <c r="F114" s="227">
        <v>0</v>
      </c>
      <c r="G114" s="180"/>
    </row>
    <row r="115" s="165" customFormat="1" ht="18" customHeight="1" spans="1:7">
      <c r="A115" s="225" t="s">
        <v>33</v>
      </c>
      <c r="B115" s="230">
        <v>42</v>
      </c>
      <c r="C115" s="157"/>
      <c r="D115" s="235">
        <v>112</v>
      </c>
      <c r="E115" s="232"/>
      <c r="F115" s="233"/>
      <c r="G115" s="234"/>
    </row>
    <row r="116" s="165" customFormat="1" ht="18" customHeight="1" spans="1:7">
      <c r="A116" s="225" t="s">
        <v>91</v>
      </c>
      <c r="B116" s="230">
        <v>57</v>
      </c>
      <c r="C116" s="157"/>
      <c r="D116" s="235"/>
      <c r="E116" s="232"/>
      <c r="F116" s="233"/>
      <c r="G116" s="234"/>
    </row>
    <row r="117" s="165" customFormat="1" ht="18" customHeight="1" spans="1:7">
      <c r="A117" s="225" t="s">
        <v>92</v>
      </c>
      <c r="B117" s="236">
        <f>B118</f>
        <v>300</v>
      </c>
      <c r="C117" s="236"/>
      <c r="D117" s="236">
        <f>D118</f>
        <v>0</v>
      </c>
      <c r="E117" s="236"/>
      <c r="F117" s="227">
        <v>0</v>
      </c>
      <c r="G117" s="234"/>
    </row>
    <row r="118" s="165" customFormat="1" ht="18" customHeight="1" spans="1:7">
      <c r="A118" s="225" t="s">
        <v>93</v>
      </c>
      <c r="B118" s="232">
        <v>300</v>
      </c>
      <c r="C118" s="232"/>
      <c r="D118" s="235"/>
      <c r="E118" s="232"/>
      <c r="F118" s="233"/>
      <c r="G118" s="234"/>
    </row>
    <row r="119" s="165" customFormat="1" ht="18" customHeight="1" spans="1:7">
      <c r="A119" s="225" t="s">
        <v>94</v>
      </c>
      <c r="B119" s="226">
        <f>B120+B125+B127+B129+B133</f>
        <v>842</v>
      </c>
      <c r="C119" s="226"/>
      <c r="D119" s="226">
        <f>D120+D125+D127+D129+D133</f>
        <v>1147</v>
      </c>
      <c r="E119" s="226"/>
      <c r="F119" s="227">
        <f>D119/B119*100</f>
        <v>136.223277909739</v>
      </c>
      <c r="G119" s="234"/>
    </row>
    <row r="120" s="165" customFormat="1" ht="18" customHeight="1" spans="1:7">
      <c r="A120" s="225" t="s">
        <v>95</v>
      </c>
      <c r="B120" s="226">
        <f>SUM(B121:B124)</f>
        <v>237</v>
      </c>
      <c r="C120" s="226"/>
      <c r="D120" s="226">
        <f>SUM(D121:D124)</f>
        <v>376</v>
      </c>
      <c r="E120" s="226"/>
      <c r="F120" s="227">
        <v>0</v>
      </c>
      <c r="G120" s="234"/>
    </row>
    <row r="121" s="165" customFormat="1" ht="18" customHeight="1" spans="1:7">
      <c r="A121" s="225" t="s">
        <v>33</v>
      </c>
      <c r="B121" s="230">
        <v>62</v>
      </c>
      <c r="C121" s="157"/>
      <c r="D121" s="235">
        <v>199</v>
      </c>
      <c r="E121" s="232"/>
      <c r="F121" s="233"/>
      <c r="G121" s="234"/>
    </row>
    <row r="122" s="165" customFormat="1" ht="18" customHeight="1" spans="1:7">
      <c r="A122" s="225" t="s">
        <v>96</v>
      </c>
      <c r="B122" s="230">
        <v>92</v>
      </c>
      <c r="C122" s="157"/>
      <c r="D122" s="235">
        <v>86</v>
      </c>
      <c r="E122" s="232"/>
      <c r="F122" s="233"/>
      <c r="G122" s="234"/>
    </row>
    <row r="123" s="165" customFormat="1" ht="18" customHeight="1" spans="1:7">
      <c r="A123" s="225" t="s">
        <v>97</v>
      </c>
      <c r="B123" s="230">
        <v>22</v>
      </c>
      <c r="C123" s="157"/>
      <c r="D123" s="235">
        <v>36</v>
      </c>
      <c r="E123" s="232"/>
      <c r="F123" s="233"/>
      <c r="G123" s="234"/>
    </row>
    <row r="124" s="165" customFormat="1" ht="18" customHeight="1" spans="1:7">
      <c r="A124" s="225" t="s">
        <v>98</v>
      </c>
      <c r="B124" s="230">
        <v>61</v>
      </c>
      <c r="C124" s="157"/>
      <c r="D124" s="235">
        <v>55</v>
      </c>
      <c r="E124" s="232"/>
      <c r="F124" s="233"/>
      <c r="G124" s="234"/>
    </row>
    <row r="125" s="165" customFormat="1" ht="18" customHeight="1" spans="1:7">
      <c r="A125" s="225" t="s">
        <v>99</v>
      </c>
      <c r="B125" s="226">
        <f>B126</f>
        <v>0</v>
      </c>
      <c r="C125" s="226"/>
      <c r="D125" s="226">
        <f>D126</f>
        <v>15</v>
      </c>
      <c r="E125" s="226"/>
      <c r="F125" s="227">
        <v>0</v>
      </c>
      <c r="G125" s="234"/>
    </row>
    <row r="126" s="165" customFormat="1" ht="18" customHeight="1" spans="1:7">
      <c r="A126" s="225" t="s">
        <v>100</v>
      </c>
      <c r="B126" s="230"/>
      <c r="C126" s="157"/>
      <c r="D126" s="235">
        <v>15</v>
      </c>
      <c r="E126" s="232"/>
      <c r="F126" s="233"/>
      <c r="G126" s="234"/>
    </row>
    <row r="127" s="165" customFormat="1" ht="18" customHeight="1" spans="1:7">
      <c r="A127" s="225" t="s">
        <v>101</v>
      </c>
      <c r="B127" s="236">
        <f>B128</f>
        <v>53</v>
      </c>
      <c r="C127" s="236"/>
      <c r="D127" s="236">
        <f>D128</f>
        <v>113</v>
      </c>
      <c r="E127" s="236"/>
      <c r="F127" s="227">
        <v>0</v>
      </c>
      <c r="G127" s="234"/>
    </row>
    <row r="128" s="165" customFormat="1" ht="18" customHeight="1" spans="1:7">
      <c r="A128" s="225" t="s">
        <v>102</v>
      </c>
      <c r="B128" s="232">
        <v>53</v>
      </c>
      <c r="C128" s="232"/>
      <c r="D128" s="235">
        <v>113</v>
      </c>
      <c r="E128" s="232"/>
      <c r="F128" s="233"/>
      <c r="G128" s="234"/>
    </row>
    <row r="129" s="165" customFormat="1" ht="18" customHeight="1" spans="1:7">
      <c r="A129" s="225" t="s">
        <v>103</v>
      </c>
      <c r="B129" s="226">
        <f>SUM(B130:B132)</f>
        <v>552</v>
      </c>
      <c r="C129" s="226"/>
      <c r="D129" s="226">
        <f>SUM(D130:D132)</f>
        <v>643</v>
      </c>
      <c r="E129" s="226"/>
      <c r="F129" s="227">
        <v>0</v>
      </c>
      <c r="G129" s="234"/>
    </row>
    <row r="130" s="165" customFormat="1" ht="18" customHeight="1" spans="1:7">
      <c r="A130" s="225" t="s">
        <v>33</v>
      </c>
      <c r="B130" s="230">
        <v>109</v>
      </c>
      <c r="C130" s="157"/>
      <c r="D130" s="235"/>
      <c r="E130" s="232"/>
      <c r="F130" s="233"/>
      <c r="G130" s="234"/>
    </row>
    <row r="131" s="165" customFormat="1" ht="18" customHeight="1" spans="1:7">
      <c r="A131" s="225" t="s">
        <v>104</v>
      </c>
      <c r="B131" s="230">
        <v>419</v>
      </c>
      <c r="C131" s="157"/>
      <c r="D131" s="235">
        <v>619</v>
      </c>
      <c r="E131" s="232"/>
      <c r="F131" s="233"/>
      <c r="G131" s="234"/>
    </row>
    <row r="132" s="165" customFormat="1" ht="18" customHeight="1" spans="1:7">
      <c r="A132" s="225" t="s">
        <v>105</v>
      </c>
      <c r="B132" s="230">
        <v>24</v>
      </c>
      <c r="C132" s="157"/>
      <c r="D132" s="235">
        <v>24</v>
      </c>
      <c r="E132" s="232"/>
      <c r="F132" s="233"/>
      <c r="G132" s="234"/>
    </row>
    <row r="133" s="165" customFormat="1" ht="18" customHeight="1" spans="1:7">
      <c r="A133" s="225" t="s">
        <v>106</v>
      </c>
      <c r="B133" s="236">
        <f>B134</f>
        <v>0</v>
      </c>
      <c r="C133" s="236"/>
      <c r="D133" s="236">
        <f>D134</f>
        <v>0</v>
      </c>
      <c r="E133" s="236"/>
      <c r="F133" s="227">
        <v>0</v>
      </c>
      <c r="G133" s="234"/>
    </row>
    <row r="134" s="165" customFormat="1" ht="18" customHeight="1" spans="1:7">
      <c r="A134" s="225" t="s">
        <v>107</v>
      </c>
      <c r="B134" s="232"/>
      <c r="C134" s="232"/>
      <c r="D134" s="235"/>
      <c r="E134" s="232"/>
      <c r="F134" s="233"/>
      <c r="G134" s="234"/>
    </row>
    <row r="135" s="165" customFormat="1" ht="18" customHeight="1" spans="1:7">
      <c r="A135" s="225" t="s">
        <v>108</v>
      </c>
      <c r="B135" s="226">
        <f>B136+B141+B144+B151+B154+B156+B159+B163+B167+B170+B174+B177+B180+B183+B185</f>
        <v>10422</v>
      </c>
      <c r="C135" s="226"/>
      <c r="D135" s="226">
        <f>D136+D141+D144+D151+D154+D156+D159+D163+D167+D170+D174+D177+D180+D183+D185</f>
        <v>9972</v>
      </c>
      <c r="E135" s="226"/>
      <c r="F135" s="227">
        <f>D135/B135*100</f>
        <v>95.6822107081174</v>
      </c>
      <c r="G135" s="228"/>
    </row>
    <row r="136" s="165" customFormat="1" ht="18" customHeight="1" spans="1:7">
      <c r="A136" s="225" t="s">
        <v>109</v>
      </c>
      <c r="B136" s="226">
        <f>SUM(B137:B140)</f>
        <v>390</v>
      </c>
      <c r="C136" s="226"/>
      <c r="D136" s="226">
        <f>SUM(D137:D140)</f>
        <v>909</v>
      </c>
      <c r="E136" s="226"/>
      <c r="F136" s="227">
        <v>0</v>
      </c>
      <c r="G136" s="234"/>
    </row>
    <row r="137" s="165" customFormat="1" ht="18" customHeight="1" spans="1:7">
      <c r="A137" s="225" t="s">
        <v>33</v>
      </c>
      <c r="B137" s="230"/>
      <c r="C137" s="157"/>
      <c r="D137" s="235">
        <v>216</v>
      </c>
      <c r="E137" s="232"/>
      <c r="F137" s="233"/>
      <c r="G137" s="228"/>
    </row>
    <row r="138" s="165" customFormat="1" ht="18" customHeight="1" spans="1:7">
      <c r="A138" s="225" t="s">
        <v>110</v>
      </c>
      <c r="B138" s="230">
        <v>53</v>
      </c>
      <c r="C138" s="157"/>
      <c r="D138" s="235">
        <v>51</v>
      </c>
      <c r="E138" s="232"/>
      <c r="F138" s="233"/>
      <c r="G138" s="234"/>
    </row>
    <row r="139" s="165" customFormat="1" ht="18" customHeight="1" spans="1:7">
      <c r="A139" s="225" t="s">
        <v>111</v>
      </c>
      <c r="B139" s="230">
        <v>337</v>
      </c>
      <c r="C139" s="157"/>
      <c r="D139" s="235">
        <v>511</v>
      </c>
      <c r="E139" s="232"/>
      <c r="F139" s="233"/>
      <c r="G139" s="234"/>
    </row>
    <row r="140" s="165" customFormat="1" ht="18" customHeight="1" spans="1:7">
      <c r="A140" s="225" t="s">
        <v>112</v>
      </c>
      <c r="B140" s="230"/>
      <c r="C140" s="157"/>
      <c r="D140" s="235">
        <v>131</v>
      </c>
      <c r="E140" s="232"/>
      <c r="F140" s="233"/>
      <c r="G140" s="234"/>
    </row>
    <row r="141" s="165" customFormat="1" ht="18" customHeight="1" spans="1:7">
      <c r="A141" s="225" t="s">
        <v>113</v>
      </c>
      <c r="B141" s="226">
        <f>SUM(B142:B143)</f>
        <v>148</v>
      </c>
      <c r="C141" s="226"/>
      <c r="D141" s="226">
        <f>SUM(D142:D143)</f>
        <v>216</v>
      </c>
      <c r="E141" s="226"/>
      <c r="F141" s="227">
        <v>0</v>
      </c>
      <c r="G141" s="234"/>
    </row>
    <row r="142" s="165" customFormat="1" ht="18" customHeight="1" spans="1:7">
      <c r="A142" s="225" t="s">
        <v>33</v>
      </c>
      <c r="B142" s="230">
        <v>43</v>
      </c>
      <c r="C142" s="157"/>
      <c r="D142" s="235">
        <v>90</v>
      </c>
      <c r="E142" s="232"/>
      <c r="F142" s="233"/>
      <c r="G142" s="234"/>
    </row>
    <row r="143" s="165" customFormat="1" ht="18" customHeight="1" spans="1:7">
      <c r="A143" s="225" t="s">
        <v>114</v>
      </c>
      <c r="B143" s="230">
        <v>105</v>
      </c>
      <c r="C143" s="157"/>
      <c r="D143" s="235">
        <v>126</v>
      </c>
      <c r="E143" s="232"/>
      <c r="F143" s="233"/>
      <c r="G143" s="234"/>
    </row>
    <row r="144" s="165" customFormat="1" ht="18" customHeight="1" spans="1:7">
      <c r="A144" s="225" t="s">
        <v>115</v>
      </c>
      <c r="B144" s="226">
        <f>SUM(B145:B150)</f>
        <v>833</v>
      </c>
      <c r="C144" s="226"/>
      <c r="D144" s="226">
        <f>SUM(D145:D150)</f>
        <v>623</v>
      </c>
      <c r="E144" s="226"/>
      <c r="F144" s="227">
        <v>0</v>
      </c>
      <c r="G144" s="234"/>
    </row>
    <row r="145" s="165" customFormat="1" ht="18" customHeight="1" spans="1:7">
      <c r="A145" s="225" t="s">
        <v>116</v>
      </c>
      <c r="B145" s="230"/>
      <c r="C145" s="157"/>
      <c r="D145" s="235"/>
      <c r="E145" s="232"/>
      <c r="F145" s="233"/>
      <c r="G145" s="234"/>
    </row>
    <row r="146" s="165" customFormat="1" ht="18" customHeight="1" spans="1:7">
      <c r="A146" s="225" t="s">
        <v>117</v>
      </c>
      <c r="B146" s="232">
        <v>145</v>
      </c>
      <c r="C146" s="232"/>
      <c r="D146" s="235"/>
      <c r="E146" s="232"/>
      <c r="F146" s="233"/>
      <c r="G146" s="234"/>
    </row>
    <row r="147" s="165" customFormat="1" ht="18" customHeight="1" spans="1:7">
      <c r="A147" s="225" t="s">
        <v>118</v>
      </c>
      <c r="B147" s="232">
        <v>65</v>
      </c>
      <c r="C147" s="232"/>
      <c r="D147" s="235"/>
      <c r="E147" s="232"/>
      <c r="F147" s="233"/>
      <c r="G147" s="234"/>
    </row>
    <row r="148" s="165" customFormat="1" ht="18" customHeight="1" spans="1:7">
      <c r="A148" s="225" t="s">
        <v>119</v>
      </c>
      <c r="B148" s="230"/>
      <c r="C148" s="157"/>
      <c r="D148" s="235"/>
      <c r="E148" s="232"/>
      <c r="F148" s="233"/>
      <c r="G148" s="234"/>
    </row>
    <row r="149" s="165" customFormat="1" ht="18" customHeight="1" spans="1:7">
      <c r="A149" s="225" t="s">
        <v>120</v>
      </c>
      <c r="B149" s="230">
        <v>623</v>
      </c>
      <c r="C149" s="157"/>
      <c r="D149" s="235">
        <v>623</v>
      </c>
      <c r="E149" s="232"/>
      <c r="F149" s="233"/>
      <c r="G149" s="234"/>
    </row>
    <row r="150" s="165" customFormat="1" ht="18" customHeight="1" spans="1:7">
      <c r="A150" s="225" t="s">
        <v>121</v>
      </c>
      <c r="B150" s="232"/>
      <c r="C150" s="232"/>
      <c r="D150" s="235"/>
      <c r="E150" s="232"/>
      <c r="F150" s="233"/>
      <c r="G150" s="234"/>
    </row>
    <row r="151" s="165" customFormat="1" ht="18" customHeight="1" spans="1:7">
      <c r="A151" s="225" t="s">
        <v>122</v>
      </c>
      <c r="B151" s="226">
        <f>SUM(B152:B153)</f>
        <v>8081</v>
      </c>
      <c r="C151" s="226"/>
      <c r="D151" s="226">
        <f>SUM(D152:D153)</f>
        <v>7200</v>
      </c>
      <c r="E151" s="226"/>
      <c r="F151" s="227">
        <v>0</v>
      </c>
      <c r="G151" s="234"/>
    </row>
    <row r="152" s="165" customFormat="1" ht="18" customHeight="1" spans="1:7">
      <c r="A152" s="225" t="s">
        <v>123</v>
      </c>
      <c r="B152" s="230">
        <v>4717</v>
      </c>
      <c r="C152" s="157"/>
      <c r="D152" s="235">
        <v>3060</v>
      </c>
      <c r="E152" s="232"/>
      <c r="F152" s="233"/>
      <c r="G152" s="234"/>
    </row>
    <row r="153" s="165" customFormat="1" ht="18" customHeight="1" spans="1:7">
      <c r="A153" s="225" t="s">
        <v>124</v>
      </c>
      <c r="B153" s="230">
        <v>3364</v>
      </c>
      <c r="C153" s="157"/>
      <c r="D153" s="235">
        <v>4140</v>
      </c>
      <c r="E153" s="232"/>
      <c r="F153" s="233"/>
      <c r="G153" s="234"/>
    </row>
    <row r="154" s="165" customFormat="1" ht="18" customHeight="1" spans="1:7">
      <c r="A154" s="225" t="s">
        <v>125</v>
      </c>
      <c r="B154" s="226">
        <f>B155</f>
        <v>350</v>
      </c>
      <c r="C154" s="226"/>
      <c r="D154" s="226">
        <f>D155</f>
        <v>550</v>
      </c>
      <c r="E154" s="226"/>
      <c r="F154" s="227">
        <v>0</v>
      </c>
      <c r="G154" s="234"/>
    </row>
    <row r="155" s="165" customFormat="1" ht="18" customHeight="1" spans="1:7">
      <c r="A155" s="225" t="s">
        <v>126</v>
      </c>
      <c r="B155" s="230">
        <v>350</v>
      </c>
      <c r="C155" s="157"/>
      <c r="D155" s="235">
        <v>550</v>
      </c>
      <c r="E155" s="232"/>
      <c r="F155" s="233"/>
      <c r="G155" s="234"/>
    </row>
    <row r="156" s="165" customFormat="1" ht="18" customHeight="1" spans="1:7">
      <c r="A156" s="225" t="s">
        <v>127</v>
      </c>
      <c r="B156" s="226">
        <f>SUM(B157:B158)</f>
        <v>0</v>
      </c>
      <c r="C156" s="226"/>
      <c r="D156" s="226">
        <f>SUM(D157:D158)</f>
        <v>0</v>
      </c>
      <c r="E156" s="226"/>
      <c r="F156" s="227">
        <v>0</v>
      </c>
      <c r="G156" s="234"/>
    </row>
    <row r="157" s="165" customFormat="1" ht="18" customHeight="1" spans="1:7">
      <c r="A157" s="225" t="s">
        <v>128</v>
      </c>
      <c r="B157" s="230"/>
      <c r="C157" s="157"/>
      <c r="D157" s="235"/>
      <c r="E157" s="232"/>
      <c r="F157" s="233"/>
      <c r="G157" s="234"/>
    </row>
    <row r="158" s="165" customFormat="1" ht="18" customHeight="1" spans="1:7">
      <c r="A158" s="225" t="s">
        <v>129</v>
      </c>
      <c r="B158" s="230"/>
      <c r="C158" s="157"/>
      <c r="D158" s="235"/>
      <c r="E158" s="232"/>
      <c r="F158" s="233"/>
      <c r="G158" s="234"/>
    </row>
    <row r="159" s="165" customFormat="1" ht="18" customHeight="1" spans="1:7">
      <c r="A159" s="225" t="s">
        <v>130</v>
      </c>
      <c r="B159" s="226">
        <f>SUM(B160:B162)</f>
        <v>180</v>
      </c>
      <c r="C159" s="226"/>
      <c r="D159" s="226">
        <f>SUM(D160:D162)</f>
        <v>188</v>
      </c>
      <c r="E159" s="226"/>
      <c r="F159" s="227">
        <v>0</v>
      </c>
      <c r="G159" s="241"/>
    </row>
    <row r="160" s="165" customFormat="1" ht="18" customHeight="1" spans="1:7">
      <c r="A160" s="225" t="s">
        <v>131</v>
      </c>
      <c r="B160" s="230">
        <v>3</v>
      </c>
      <c r="C160" s="157"/>
      <c r="D160" s="235">
        <v>3</v>
      </c>
      <c r="E160" s="232"/>
      <c r="F160" s="233"/>
      <c r="G160" s="234"/>
    </row>
    <row r="161" s="165" customFormat="1" ht="18" customHeight="1" spans="1:7">
      <c r="A161" s="225" t="s">
        <v>132</v>
      </c>
      <c r="B161" s="230">
        <v>156</v>
      </c>
      <c r="C161" s="157"/>
      <c r="D161" s="235">
        <v>164</v>
      </c>
      <c r="E161" s="232"/>
      <c r="F161" s="233"/>
      <c r="G161" s="234"/>
    </row>
    <row r="162" s="165" customFormat="1" ht="18" customHeight="1" spans="1:7">
      <c r="A162" s="225" t="s">
        <v>133</v>
      </c>
      <c r="B162" s="230">
        <v>21</v>
      </c>
      <c r="C162" s="157"/>
      <c r="D162" s="235">
        <v>21</v>
      </c>
      <c r="E162" s="232"/>
      <c r="F162" s="233"/>
      <c r="G162" s="234"/>
    </row>
    <row r="163" s="165" customFormat="1" ht="18" customHeight="1" spans="1:7">
      <c r="A163" s="225" t="s">
        <v>134</v>
      </c>
      <c r="B163" s="236">
        <f>SUM(B164:B166)</f>
        <v>3</v>
      </c>
      <c r="C163" s="236"/>
      <c r="D163" s="236">
        <f>SUM(D164:D166)</f>
        <v>28</v>
      </c>
      <c r="E163" s="236"/>
      <c r="F163" s="227">
        <v>0</v>
      </c>
      <c r="G163" s="234"/>
    </row>
    <row r="164" s="165" customFormat="1" ht="18" customHeight="1" spans="1:7">
      <c r="A164" s="225" t="s">
        <v>135</v>
      </c>
      <c r="B164" s="236"/>
      <c r="C164" s="236"/>
      <c r="D164" s="236"/>
      <c r="E164" s="236"/>
      <c r="F164" s="227"/>
      <c r="G164" s="234"/>
    </row>
    <row r="165" s="165" customFormat="1" ht="18" customHeight="1" spans="1:7">
      <c r="A165" s="225" t="s">
        <v>136</v>
      </c>
      <c r="B165" s="230"/>
      <c r="C165" s="157"/>
      <c r="D165" s="235"/>
      <c r="E165" s="232"/>
      <c r="F165" s="233"/>
      <c r="G165" s="234"/>
    </row>
    <row r="166" s="165" customFormat="1" ht="18" customHeight="1" spans="1:7">
      <c r="A166" s="225" t="s">
        <v>137</v>
      </c>
      <c r="B166" s="230">
        <v>3</v>
      </c>
      <c r="C166" s="157"/>
      <c r="D166" s="235">
        <v>28</v>
      </c>
      <c r="E166" s="232"/>
      <c r="F166" s="233"/>
      <c r="G166" s="234"/>
    </row>
    <row r="167" s="165" customFormat="1" ht="18" customHeight="1" spans="1:7">
      <c r="A167" s="225" t="s">
        <v>138</v>
      </c>
      <c r="B167" s="226">
        <f>SUM(B168:B169)</f>
        <v>0</v>
      </c>
      <c r="C167" s="226"/>
      <c r="D167" s="226">
        <f>SUM(D168:D169)</f>
        <v>12</v>
      </c>
      <c r="E167" s="226"/>
      <c r="F167" s="227">
        <v>0</v>
      </c>
      <c r="G167" s="234"/>
    </row>
    <row r="168" s="165" customFormat="1" ht="18" customHeight="1" spans="1:7">
      <c r="A168" s="225" t="s">
        <v>139</v>
      </c>
      <c r="B168" s="230"/>
      <c r="C168" s="157"/>
      <c r="D168" s="235"/>
      <c r="E168" s="232"/>
      <c r="F168" s="233"/>
      <c r="G168" s="234"/>
    </row>
    <row r="169" s="165" customFormat="1" ht="18" customHeight="1" spans="1:7">
      <c r="A169" s="225" t="s">
        <v>140</v>
      </c>
      <c r="B169" s="230"/>
      <c r="C169" s="157"/>
      <c r="D169" s="235">
        <v>12</v>
      </c>
      <c r="E169" s="232"/>
      <c r="F169" s="233"/>
      <c r="G169" s="234"/>
    </row>
    <row r="170" s="165" customFormat="1" ht="18" customHeight="1" spans="1:7">
      <c r="A170" s="225" t="s">
        <v>141</v>
      </c>
      <c r="B170" s="226">
        <f>SUM(B171:B173)</f>
        <v>60</v>
      </c>
      <c r="C170" s="226"/>
      <c r="D170" s="226">
        <f>SUM(D171:D173)</f>
        <v>79</v>
      </c>
      <c r="E170" s="226"/>
      <c r="F170" s="227">
        <v>0</v>
      </c>
      <c r="G170" s="234"/>
    </row>
    <row r="171" s="165" customFormat="1" ht="18" customHeight="1" spans="1:7">
      <c r="A171" s="225" t="s">
        <v>33</v>
      </c>
      <c r="B171" s="230">
        <v>51</v>
      </c>
      <c r="C171" s="157"/>
      <c r="D171" s="235">
        <v>62</v>
      </c>
      <c r="E171" s="232"/>
      <c r="F171" s="233"/>
      <c r="G171" s="234"/>
    </row>
    <row r="172" s="165" customFormat="1" ht="18" customHeight="1" spans="1:7">
      <c r="A172" s="225" t="s">
        <v>142</v>
      </c>
      <c r="B172" s="230"/>
      <c r="C172" s="157"/>
      <c r="D172" s="235"/>
      <c r="E172" s="232"/>
      <c r="F172" s="233"/>
      <c r="G172" s="234"/>
    </row>
    <row r="173" s="165" customFormat="1" ht="18" customHeight="1" spans="1:7">
      <c r="A173" s="225" t="s">
        <v>143</v>
      </c>
      <c r="B173" s="230">
        <v>9</v>
      </c>
      <c r="C173" s="157"/>
      <c r="D173" s="235">
        <v>17</v>
      </c>
      <c r="E173" s="232"/>
      <c r="F173" s="233"/>
      <c r="G173" s="234"/>
    </row>
    <row r="174" s="165" customFormat="1" ht="18" customHeight="1" spans="1:7">
      <c r="A174" s="225" t="s">
        <v>144</v>
      </c>
      <c r="B174" s="236">
        <f>SUM(B175:B176)</f>
        <v>0</v>
      </c>
      <c r="C174" s="236"/>
      <c r="D174" s="236">
        <f>SUM(D175:D176)</f>
        <v>0</v>
      </c>
      <c r="E174" s="236"/>
      <c r="F174" s="227">
        <v>0</v>
      </c>
      <c r="G174" s="234"/>
    </row>
    <row r="175" s="165" customFormat="1" ht="18" customHeight="1" spans="1:7">
      <c r="A175" s="225" t="s">
        <v>145</v>
      </c>
      <c r="B175" s="232"/>
      <c r="C175" s="232"/>
      <c r="D175" s="235"/>
      <c r="E175" s="232"/>
      <c r="F175" s="233"/>
      <c r="G175" s="234"/>
    </row>
    <row r="176" s="165" customFormat="1" ht="18" customHeight="1" spans="1:7">
      <c r="A176" s="225" t="s">
        <v>146</v>
      </c>
      <c r="B176" s="232"/>
      <c r="C176" s="232"/>
      <c r="D176" s="235"/>
      <c r="E176" s="232"/>
      <c r="F176" s="233"/>
      <c r="G176" s="234"/>
    </row>
    <row r="177" s="165" customFormat="1" ht="18" customHeight="1" spans="1:7">
      <c r="A177" s="225" t="s">
        <v>147</v>
      </c>
      <c r="B177" s="226">
        <f>SUM(B178:B179)</f>
        <v>120</v>
      </c>
      <c r="C177" s="226"/>
      <c r="D177" s="226">
        <f>SUM(D178:D179)</f>
        <v>0</v>
      </c>
      <c r="E177" s="226"/>
      <c r="F177" s="227">
        <v>0</v>
      </c>
      <c r="G177" s="234"/>
    </row>
    <row r="178" s="165" customFormat="1" ht="18" customHeight="1" spans="1:7">
      <c r="A178" s="225" t="s">
        <v>148</v>
      </c>
      <c r="B178" s="230">
        <v>70</v>
      </c>
      <c r="C178" s="157"/>
      <c r="D178" s="235"/>
      <c r="E178" s="232"/>
      <c r="F178" s="233"/>
      <c r="G178" s="234"/>
    </row>
    <row r="179" s="165" customFormat="1" ht="18" customHeight="1" spans="1:7">
      <c r="A179" s="225" t="s">
        <v>149</v>
      </c>
      <c r="B179" s="230">
        <v>50</v>
      </c>
      <c r="C179" s="157"/>
      <c r="D179" s="235"/>
      <c r="E179" s="232"/>
      <c r="F179" s="233"/>
      <c r="G179" s="234"/>
    </row>
    <row r="180" s="165" customFormat="1" ht="18" customHeight="1" spans="1:7">
      <c r="A180" s="225" t="s">
        <v>150</v>
      </c>
      <c r="B180" s="226">
        <f>SUM(B181:B182)</f>
        <v>0</v>
      </c>
      <c r="C180" s="226"/>
      <c r="D180" s="226">
        <f>SUM(D181:D182)</f>
        <v>5</v>
      </c>
      <c r="E180" s="226"/>
      <c r="F180" s="227">
        <v>0</v>
      </c>
      <c r="G180" s="234"/>
    </row>
    <row r="181" s="165" customFormat="1" ht="18" customHeight="1" spans="1:7">
      <c r="A181" s="225" t="s">
        <v>151</v>
      </c>
      <c r="B181" s="230"/>
      <c r="C181" s="157"/>
      <c r="D181" s="235">
        <v>5</v>
      </c>
      <c r="E181" s="232"/>
      <c r="F181" s="233"/>
      <c r="G181" s="234"/>
    </row>
    <row r="182" s="165" customFormat="1" ht="18" customHeight="1" spans="1:7">
      <c r="A182" s="225" t="s">
        <v>152</v>
      </c>
      <c r="B182" s="230"/>
      <c r="C182" s="157"/>
      <c r="D182" s="235"/>
      <c r="E182" s="232"/>
      <c r="F182" s="233"/>
      <c r="G182" s="234"/>
    </row>
    <row r="183" s="165" customFormat="1" ht="18" customHeight="1" spans="1:7">
      <c r="A183" s="225" t="s">
        <v>153</v>
      </c>
      <c r="B183" s="226">
        <f>B184</f>
        <v>157</v>
      </c>
      <c r="C183" s="226"/>
      <c r="D183" s="226">
        <f>D184</f>
        <v>162</v>
      </c>
      <c r="E183" s="226"/>
      <c r="F183" s="227">
        <v>0</v>
      </c>
      <c r="G183" s="234"/>
    </row>
    <row r="184" s="165" customFormat="1" ht="18" customHeight="1" spans="1:7">
      <c r="A184" s="225" t="s">
        <v>154</v>
      </c>
      <c r="B184" s="230">
        <v>157</v>
      </c>
      <c r="C184" s="157"/>
      <c r="D184" s="235">
        <v>162</v>
      </c>
      <c r="E184" s="232"/>
      <c r="F184" s="233"/>
      <c r="G184" s="234"/>
    </row>
    <row r="185" s="165" customFormat="1" ht="18" customHeight="1" spans="1:7">
      <c r="A185" s="225" t="s">
        <v>155</v>
      </c>
      <c r="B185" s="226">
        <f>B186</f>
        <v>100</v>
      </c>
      <c r="C185" s="226"/>
      <c r="D185" s="226">
        <f>D186</f>
        <v>0</v>
      </c>
      <c r="E185" s="226"/>
      <c r="F185" s="227">
        <v>0</v>
      </c>
      <c r="G185" s="234"/>
    </row>
    <row r="186" s="165" customFormat="1" ht="18" customHeight="1" spans="1:7">
      <c r="A186" s="225" t="s">
        <v>156</v>
      </c>
      <c r="B186" s="230">
        <v>100</v>
      </c>
      <c r="C186" s="157"/>
      <c r="D186" s="235"/>
      <c r="E186" s="232"/>
      <c r="F186" s="233"/>
      <c r="G186" s="234"/>
    </row>
    <row r="187" s="165" customFormat="1" ht="18" customHeight="1" spans="1:7">
      <c r="A187" s="225" t="s">
        <v>157</v>
      </c>
      <c r="B187" s="226">
        <f>B188+B191+B193+B196+B202+B209+B213+B216</f>
        <v>3006</v>
      </c>
      <c r="C187" s="226"/>
      <c r="D187" s="226">
        <f>D188+D191+D193+D196+D202+D209+D213+D216</f>
        <v>5586</v>
      </c>
      <c r="E187" s="226"/>
      <c r="F187" s="227">
        <f>D187/B187*100</f>
        <v>185.828343313373</v>
      </c>
      <c r="G187" s="228"/>
    </row>
    <row r="188" s="165" customFormat="1" ht="18" customHeight="1" spans="1:7">
      <c r="A188" s="225" t="s">
        <v>158</v>
      </c>
      <c r="B188" s="226">
        <f>SUM(B189:B190)</f>
        <v>123</v>
      </c>
      <c r="C188" s="226"/>
      <c r="D188" s="226">
        <f>SUM(D189:D190)</f>
        <v>137</v>
      </c>
      <c r="E188" s="226"/>
      <c r="F188" s="227">
        <v>0</v>
      </c>
      <c r="G188" s="241"/>
    </row>
    <row r="189" s="165" customFormat="1" ht="18" customHeight="1" spans="1:7">
      <c r="A189" s="225" t="s">
        <v>33</v>
      </c>
      <c r="B189" s="230">
        <v>109</v>
      </c>
      <c r="C189" s="157"/>
      <c r="D189" s="235">
        <v>137</v>
      </c>
      <c r="E189" s="232"/>
      <c r="F189" s="233"/>
      <c r="G189" s="234"/>
    </row>
    <row r="190" s="165" customFormat="1" ht="18" customHeight="1" spans="1:7">
      <c r="A190" s="225" t="s">
        <v>159</v>
      </c>
      <c r="B190" s="230">
        <v>14</v>
      </c>
      <c r="C190" s="157"/>
      <c r="D190" s="235"/>
      <c r="E190" s="232"/>
      <c r="F190" s="233"/>
      <c r="G190" s="234"/>
    </row>
    <row r="191" s="165" customFormat="1" ht="18" customHeight="1" spans="1:7">
      <c r="A191" s="225" t="s">
        <v>160</v>
      </c>
      <c r="B191" s="226">
        <f>B192</f>
        <v>459</v>
      </c>
      <c r="C191" s="226"/>
      <c r="D191" s="226">
        <f>D192</f>
        <v>3269</v>
      </c>
      <c r="E191" s="226"/>
      <c r="F191" s="227">
        <v>0</v>
      </c>
      <c r="G191" s="234"/>
    </row>
    <row r="192" s="165" customFormat="1" ht="18" customHeight="1" spans="1:7">
      <c r="A192" s="225" t="s">
        <v>161</v>
      </c>
      <c r="B192" s="230">
        <v>459</v>
      </c>
      <c r="C192" s="157"/>
      <c r="D192" s="235">
        <v>3269</v>
      </c>
      <c r="E192" s="232"/>
      <c r="F192" s="233"/>
      <c r="G192" s="234"/>
    </row>
    <row r="193" s="165" customFormat="1" ht="18" customHeight="1" spans="1:7">
      <c r="A193" s="225" t="s">
        <v>162</v>
      </c>
      <c r="B193" s="236">
        <f>SUM(B194:B195)</f>
        <v>320</v>
      </c>
      <c r="C193" s="236"/>
      <c r="D193" s="236">
        <f>SUM(D194:D195)</f>
        <v>591</v>
      </c>
      <c r="E193" s="236"/>
      <c r="F193" s="227">
        <v>0</v>
      </c>
      <c r="G193" s="234"/>
    </row>
    <row r="194" s="165" customFormat="1" ht="18" customHeight="1" spans="1:7">
      <c r="A194" s="225" t="s">
        <v>163</v>
      </c>
      <c r="B194" s="236">
        <v>320</v>
      </c>
      <c r="C194" s="236"/>
      <c r="D194" s="236">
        <v>591</v>
      </c>
      <c r="E194" s="236"/>
      <c r="F194" s="227"/>
      <c r="G194" s="234"/>
    </row>
    <row r="195" s="165" customFormat="1" ht="18" customHeight="1" spans="1:7">
      <c r="A195" s="225" t="s">
        <v>164</v>
      </c>
      <c r="B195" s="230"/>
      <c r="C195" s="157"/>
      <c r="D195" s="235"/>
      <c r="E195" s="232"/>
      <c r="F195" s="233"/>
      <c r="G195" s="234"/>
    </row>
    <row r="196" s="165" customFormat="1" ht="18" customHeight="1" spans="1:7">
      <c r="A196" s="225" t="s">
        <v>165</v>
      </c>
      <c r="B196" s="226">
        <f>SUM(B197:B201)</f>
        <v>428</v>
      </c>
      <c r="C196" s="226"/>
      <c r="D196" s="226">
        <f>SUM(D197:D201)</f>
        <v>682</v>
      </c>
      <c r="E196" s="226"/>
      <c r="F196" s="227">
        <v>0</v>
      </c>
      <c r="G196" s="234"/>
    </row>
    <row r="197" s="165" customFormat="1" ht="18" customHeight="1" spans="1:7">
      <c r="A197" s="225" t="s">
        <v>166</v>
      </c>
      <c r="B197" s="230">
        <v>168</v>
      </c>
      <c r="C197" s="157"/>
      <c r="D197" s="235">
        <v>215</v>
      </c>
      <c r="E197" s="232"/>
      <c r="F197" s="233"/>
      <c r="G197" s="234"/>
    </row>
    <row r="198" s="165" customFormat="1" ht="18" customHeight="1" spans="1:7">
      <c r="A198" s="225" t="s">
        <v>167</v>
      </c>
      <c r="B198" s="230">
        <v>137</v>
      </c>
      <c r="C198" s="157"/>
      <c r="D198" s="235">
        <v>168</v>
      </c>
      <c r="E198" s="232"/>
      <c r="F198" s="233"/>
      <c r="G198" s="234"/>
    </row>
    <row r="199" s="165" customFormat="1" ht="18" customHeight="1" spans="1:7">
      <c r="A199" s="225" t="s">
        <v>168</v>
      </c>
      <c r="B199" s="230">
        <v>123</v>
      </c>
      <c r="C199" s="157"/>
      <c r="D199" s="235">
        <v>299</v>
      </c>
      <c r="E199" s="232"/>
      <c r="F199" s="233"/>
      <c r="G199" s="234"/>
    </row>
    <row r="200" s="165" customFormat="1" ht="18" customHeight="1" spans="1:7">
      <c r="A200" s="225" t="s">
        <v>169</v>
      </c>
      <c r="B200" s="230"/>
      <c r="C200" s="157"/>
      <c r="D200" s="235"/>
      <c r="E200" s="232"/>
      <c r="F200" s="233"/>
      <c r="G200" s="234"/>
    </row>
    <row r="201" s="165" customFormat="1" ht="18" customHeight="1" spans="1:7">
      <c r="A201" s="225" t="s">
        <v>170</v>
      </c>
      <c r="B201" s="230"/>
      <c r="C201" s="157"/>
      <c r="D201" s="235"/>
      <c r="E201" s="232"/>
      <c r="F201" s="233"/>
      <c r="G201" s="234"/>
    </row>
    <row r="202" s="165" customFormat="1" ht="18" customHeight="1" spans="1:7">
      <c r="A202" s="225" t="s">
        <v>171</v>
      </c>
      <c r="B202" s="226">
        <f>SUM(B203:B208)</f>
        <v>1187</v>
      </c>
      <c r="C202" s="226"/>
      <c r="D202" s="226">
        <f>SUM(D203:D208)</f>
        <v>355</v>
      </c>
      <c r="E202" s="226"/>
      <c r="F202" s="227">
        <v>0</v>
      </c>
      <c r="G202" s="234"/>
    </row>
    <row r="203" s="165" customFormat="1" ht="18" customHeight="1" spans="1:7">
      <c r="A203" s="225" t="s">
        <v>172</v>
      </c>
      <c r="B203" s="230">
        <v>828</v>
      </c>
      <c r="C203" s="157"/>
      <c r="D203" s="235"/>
      <c r="E203" s="232"/>
      <c r="F203" s="233"/>
      <c r="G203" s="241"/>
    </row>
    <row r="204" s="165" customFormat="1" ht="18" customHeight="1" spans="1:7">
      <c r="A204" s="225" t="s">
        <v>173</v>
      </c>
      <c r="B204" s="230"/>
      <c r="C204" s="157"/>
      <c r="D204" s="235"/>
      <c r="E204" s="232"/>
      <c r="F204" s="233"/>
      <c r="G204" s="234"/>
    </row>
    <row r="205" s="165" customFormat="1" ht="18" customHeight="1" spans="1:7">
      <c r="A205" s="225" t="s">
        <v>174</v>
      </c>
      <c r="B205" s="230">
        <v>300</v>
      </c>
      <c r="C205" s="157"/>
      <c r="D205" s="235">
        <v>330</v>
      </c>
      <c r="E205" s="232"/>
      <c r="F205" s="233"/>
      <c r="G205" s="234"/>
    </row>
    <row r="206" s="165" customFormat="1" ht="18" customHeight="1" spans="1:7">
      <c r="A206" s="225" t="s">
        <v>175</v>
      </c>
      <c r="B206" s="230">
        <v>25</v>
      </c>
      <c r="C206" s="157"/>
      <c r="D206" s="235">
        <v>25</v>
      </c>
      <c r="E206" s="232"/>
      <c r="F206" s="233"/>
      <c r="G206" s="234"/>
    </row>
    <row r="207" s="165" customFormat="1" ht="18" customHeight="1" spans="1:7">
      <c r="A207" s="225" t="s">
        <v>176</v>
      </c>
      <c r="B207" s="230">
        <v>34</v>
      </c>
      <c r="C207" s="157"/>
      <c r="D207" s="235"/>
      <c r="E207" s="232"/>
      <c r="F207" s="233"/>
      <c r="G207" s="234"/>
    </row>
    <row r="208" s="165" customFormat="1" ht="18" customHeight="1" spans="1:7">
      <c r="A208" s="225" t="s">
        <v>177</v>
      </c>
      <c r="B208" s="232"/>
      <c r="C208" s="232"/>
      <c r="D208" s="235"/>
      <c r="E208" s="232"/>
      <c r="F208" s="233"/>
      <c r="G208" s="234"/>
    </row>
    <row r="209" s="165" customFormat="1" ht="18" customHeight="1" spans="1:7">
      <c r="A209" s="225" t="s">
        <v>178</v>
      </c>
      <c r="B209" s="226">
        <f>SUM(B210:B212)</f>
        <v>449</v>
      </c>
      <c r="C209" s="226"/>
      <c r="D209" s="226">
        <f>SUM(D210:D212)</f>
        <v>423</v>
      </c>
      <c r="E209" s="226"/>
      <c r="F209" s="227">
        <v>0</v>
      </c>
      <c r="G209" s="234"/>
    </row>
    <row r="210" s="165" customFormat="1" ht="18" customHeight="1" spans="1:7">
      <c r="A210" s="225" t="s">
        <v>179</v>
      </c>
      <c r="B210" s="230"/>
      <c r="C210" s="157"/>
      <c r="D210" s="235">
        <v>153</v>
      </c>
      <c r="E210" s="232"/>
      <c r="F210" s="233"/>
      <c r="G210" s="234"/>
    </row>
    <row r="211" s="165" customFormat="1" ht="18" customHeight="1" spans="1:7">
      <c r="A211" s="225" t="s">
        <v>180</v>
      </c>
      <c r="B211" s="232"/>
      <c r="C211" s="232"/>
      <c r="D211" s="235">
        <v>49</v>
      </c>
      <c r="E211" s="232"/>
      <c r="F211" s="233"/>
      <c r="G211" s="234"/>
    </row>
    <row r="212" s="165" customFormat="1" ht="18" customHeight="1" spans="1:7">
      <c r="A212" s="225" t="s">
        <v>181</v>
      </c>
      <c r="B212" s="232">
        <v>449</v>
      </c>
      <c r="C212" s="232"/>
      <c r="D212" s="235">
        <v>221</v>
      </c>
      <c r="E212" s="232"/>
      <c r="F212" s="233"/>
      <c r="G212" s="234"/>
    </row>
    <row r="213" s="165" customFormat="1" ht="18" customHeight="1" spans="1:7">
      <c r="A213" s="225" t="s">
        <v>182</v>
      </c>
      <c r="B213" s="226">
        <f>SUM(B214:B215)</f>
        <v>40</v>
      </c>
      <c r="C213" s="226"/>
      <c r="D213" s="226">
        <f>SUM(D214:D215)</f>
        <v>129</v>
      </c>
      <c r="E213" s="226"/>
      <c r="F213" s="227">
        <v>0</v>
      </c>
      <c r="G213" s="234"/>
    </row>
    <row r="214" s="165" customFormat="1" ht="18" customHeight="1" spans="1:7">
      <c r="A214" s="225" t="s">
        <v>33</v>
      </c>
      <c r="B214" s="230">
        <v>40</v>
      </c>
      <c r="C214" s="157"/>
      <c r="D214" s="235">
        <v>98</v>
      </c>
      <c r="E214" s="232"/>
      <c r="F214" s="233"/>
      <c r="G214" s="234"/>
    </row>
    <row r="215" s="165" customFormat="1" ht="18" customHeight="1" spans="1:7">
      <c r="A215" s="225" t="s">
        <v>34</v>
      </c>
      <c r="B215" s="230"/>
      <c r="C215" s="157"/>
      <c r="D215" s="235">
        <v>31</v>
      </c>
      <c r="E215" s="232"/>
      <c r="F215" s="233"/>
      <c r="G215" s="234"/>
    </row>
    <row r="216" s="165" customFormat="1" ht="18" customHeight="1" spans="1:7">
      <c r="A216" s="225" t="s">
        <v>183</v>
      </c>
      <c r="B216" s="226"/>
      <c r="C216" s="226"/>
      <c r="D216" s="226"/>
      <c r="E216" s="226"/>
      <c r="F216" s="227">
        <v>0</v>
      </c>
      <c r="G216" s="234"/>
    </row>
    <row r="217" s="2" customFormat="1" ht="18" customHeight="1" spans="1:246">
      <c r="A217" s="243" t="s">
        <v>184</v>
      </c>
      <c r="B217" s="226">
        <f>B218+B221+B223+B225+B229+B232</f>
        <v>985</v>
      </c>
      <c r="C217" s="226"/>
      <c r="D217" s="226">
        <f>D218+D221+D223+D225+D229+D232</f>
        <v>1074</v>
      </c>
      <c r="E217" s="226"/>
      <c r="F217" s="227">
        <f>D217/B217*100</f>
        <v>109.035532994924</v>
      </c>
      <c r="G217" s="228"/>
      <c r="H217" s="244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  <c r="AJ217" s="244"/>
      <c r="AK217" s="244"/>
      <c r="AL217" s="244"/>
      <c r="AM217" s="244"/>
      <c r="AN217" s="244"/>
      <c r="AO217" s="244"/>
      <c r="AP217" s="244"/>
      <c r="AQ217" s="244"/>
      <c r="AR217" s="244"/>
      <c r="AS217" s="244"/>
      <c r="AT217" s="244"/>
      <c r="AU217" s="244"/>
      <c r="AV217" s="244"/>
      <c r="AW217" s="244"/>
      <c r="AX217" s="244"/>
      <c r="AY217" s="244"/>
      <c r="AZ217" s="244"/>
      <c r="BA217" s="244"/>
      <c r="BB217" s="244"/>
      <c r="BC217" s="244"/>
      <c r="BD217" s="244"/>
      <c r="BE217" s="244"/>
      <c r="BF217" s="244"/>
      <c r="BG217" s="244"/>
      <c r="BH217" s="244"/>
      <c r="BI217" s="244"/>
      <c r="BJ217" s="244"/>
      <c r="BK217" s="244"/>
      <c r="BL217" s="244"/>
      <c r="BM217" s="244"/>
      <c r="BN217" s="244"/>
      <c r="BO217" s="244"/>
      <c r="BP217" s="244"/>
      <c r="BQ217" s="244"/>
      <c r="BR217" s="244"/>
      <c r="BS217" s="244"/>
      <c r="BT217" s="244"/>
      <c r="BU217" s="244"/>
      <c r="BV217" s="244"/>
      <c r="BW217" s="244"/>
      <c r="BX217" s="244"/>
      <c r="BY217" s="244"/>
      <c r="BZ217" s="244"/>
      <c r="CA217" s="244"/>
      <c r="CB217" s="244"/>
      <c r="CC217" s="244"/>
      <c r="CD217" s="244"/>
      <c r="CE217" s="244"/>
      <c r="CF217" s="244"/>
      <c r="CG217" s="244"/>
      <c r="CH217" s="244"/>
      <c r="CI217" s="244"/>
      <c r="CJ217" s="244"/>
      <c r="CK217" s="244"/>
      <c r="CL217" s="244"/>
      <c r="CM217" s="244"/>
      <c r="CN217" s="244"/>
      <c r="CO217" s="244"/>
      <c r="CP217" s="244"/>
      <c r="CQ217" s="244"/>
      <c r="CR217" s="244"/>
      <c r="CS217" s="244"/>
      <c r="CT217" s="244"/>
      <c r="CU217" s="244"/>
      <c r="CV217" s="244"/>
      <c r="CW217" s="244"/>
      <c r="CX217" s="244"/>
      <c r="CY217" s="244"/>
      <c r="CZ217" s="244"/>
      <c r="DA217" s="244"/>
      <c r="DB217" s="244"/>
      <c r="DC217" s="244"/>
      <c r="DD217" s="244"/>
      <c r="DE217" s="244"/>
      <c r="DF217" s="244"/>
      <c r="DG217" s="244"/>
      <c r="DH217" s="244"/>
      <c r="DI217" s="244"/>
      <c r="DJ217" s="244"/>
      <c r="DK217" s="244"/>
      <c r="DL217" s="244"/>
      <c r="DM217" s="244"/>
      <c r="DN217" s="244"/>
      <c r="DO217" s="244"/>
      <c r="DP217" s="244"/>
      <c r="DQ217" s="244"/>
      <c r="DR217" s="244"/>
      <c r="DS217" s="244"/>
      <c r="DT217" s="244"/>
      <c r="DU217" s="244"/>
      <c r="DV217" s="244"/>
      <c r="DW217" s="244"/>
      <c r="DX217" s="244"/>
      <c r="DY217" s="244"/>
      <c r="DZ217" s="244"/>
      <c r="EA217" s="244"/>
      <c r="EB217" s="244"/>
      <c r="EC217" s="244"/>
      <c r="ED217" s="244"/>
      <c r="EE217" s="244"/>
      <c r="EF217" s="244"/>
      <c r="EG217" s="244"/>
      <c r="EH217" s="244"/>
      <c r="EI217" s="244"/>
      <c r="EJ217" s="244"/>
      <c r="EK217" s="244"/>
      <c r="EL217" s="244"/>
      <c r="EM217" s="244"/>
      <c r="EN217" s="244"/>
      <c r="EO217" s="244"/>
      <c r="EP217" s="244"/>
      <c r="EQ217" s="244"/>
      <c r="ER217" s="244"/>
      <c r="ES217" s="244"/>
      <c r="ET217" s="244"/>
      <c r="EU217" s="244"/>
      <c r="EV217" s="244"/>
      <c r="EW217" s="244"/>
      <c r="EX217" s="244"/>
      <c r="EY217" s="244"/>
      <c r="EZ217" s="244"/>
      <c r="FA217" s="244"/>
      <c r="FB217" s="244"/>
      <c r="FC217" s="244"/>
      <c r="FD217" s="244"/>
      <c r="FE217" s="244"/>
      <c r="FF217" s="244"/>
      <c r="FG217" s="244"/>
      <c r="FH217" s="244"/>
      <c r="FI217" s="244"/>
      <c r="FJ217" s="244"/>
      <c r="FK217" s="244"/>
      <c r="FL217" s="244"/>
      <c r="FM217" s="244"/>
      <c r="FN217" s="244"/>
      <c r="FO217" s="244"/>
      <c r="FP217" s="244"/>
      <c r="FQ217" s="244"/>
      <c r="FR217" s="244"/>
      <c r="FS217" s="244"/>
      <c r="FT217" s="244"/>
      <c r="FU217" s="244"/>
      <c r="FV217" s="244"/>
      <c r="FW217" s="244"/>
      <c r="FX217" s="244"/>
      <c r="FY217" s="244"/>
      <c r="FZ217" s="244"/>
      <c r="GA217" s="244"/>
      <c r="GB217" s="244"/>
      <c r="GC217" s="244"/>
      <c r="GD217" s="244"/>
      <c r="GE217" s="244"/>
      <c r="GF217" s="244"/>
      <c r="GG217" s="244"/>
      <c r="GH217" s="244"/>
      <c r="GI217" s="244"/>
      <c r="GJ217" s="244"/>
      <c r="GK217" s="244"/>
      <c r="GL217" s="244"/>
      <c r="GM217" s="244"/>
      <c r="GN217" s="244"/>
      <c r="GO217" s="244"/>
      <c r="GP217" s="244"/>
      <c r="GQ217" s="244"/>
      <c r="GR217" s="244"/>
      <c r="GS217" s="244"/>
      <c r="GT217" s="244"/>
      <c r="GU217" s="244"/>
      <c r="GV217" s="244"/>
      <c r="GW217" s="244"/>
      <c r="GX217" s="244"/>
      <c r="GY217" s="244"/>
      <c r="GZ217" s="244"/>
      <c r="HA217" s="244"/>
      <c r="HB217" s="244"/>
      <c r="HC217" s="244"/>
      <c r="HD217" s="244"/>
      <c r="HE217" s="244"/>
      <c r="HF217" s="244"/>
      <c r="HG217" s="244"/>
      <c r="HH217" s="244"/>
      <c r="HI217" s="244"/>
      <c r="HJ217" s="244"/>
      <c r="HK217" s="244"/>
      <c r="HL217" s="244"/>
      <c r="HM217" s="244"/>
      <c r="HN217" s="244"/>
      <c r="HO217" s="244"/>
      <c r="HP217" s="244"/>
      <c r="HQ217" s="244"/>
      <c r="HR217" s="244"/>
      <c r="HS217" s="244"/>
      <c r="HT217" s="244"/>
      <c r="HU217" s="244"/>
      <c r="HV217" s="244"/>
      <c r="HW217" s="244"/>
      <c r="HX217" s="244"/>
      <c r="HY217" s="244"/>
      <c r="HZ217" s="244"/>
      <c r="IA217" s="244"/>
      <c r="IB217" s="244"/>
      <c r="IC217" s="244"/>
      <c r="ID217" s="244"/>
      <c r="IE217" s="244"/>
      <c r="IF217" s="244"/>
      <c r="IG217" s="244"/>
      <c r="IH217" s="244"/>
      <c r="II217" s="244"/>
      <c r="IJ217" s="244"/>
      <c r="IK217" s="244"/>
      <c r="IL217" s="244"/>
    </row>
    <row r="218" s="2" customFormat="1" ht="18" customHeight="1" spans="1:246">
      <c r="A218" s="243" t="s">
        <v>185</v>
      </c>
      <c r="B218" s="226">
        <f>SUM(B219:B220)</f>
        <v>225</v>
      </c>
      <c r="C218" s="226"/>
      <c r="D218" s="226">
        <f>SUM(D219:D220)</f>
        <v>333</v>
      </c>
      <c r="E218" s="226"/>
      <c r="F218" s="227">
        <v>0</v>
      </c>
      <c r="G218" s="245"/>
      <c r="H218" s="244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  <c r="AJ218" s="244"/>
      <c r="AK218" s="244"/>
      <c r="AL218" s="244"/>
      <c r="AM218" s="244"/>
      <c r="AN218" s="244"/>
      <c r="AO218" s="244"/>
      <c r="AP218" s="244"/>
      <c r="AQ218" s="244"/>
      <c r="AR218" s="244"/>
      <c r="AS218" s="244"/>
      <c r="AT218" s="244"/>
      <c r="AU218" s="244"/>
      <c r="AV218" s="244"/>
      <c r="AW218" s="244"/>
      <c r="AX218" s="244"/>
      <c r="AY218" s="244"/>
      <c r="AZ218" s="244"/>
      <c r="BA218" s="244"/>
      <c r="BB218" s="244"/>
      <c r="BC218" s="244"/>
      <c r="BD218" s="244"/>
      <c r="BE218" s="244"/>
      <c r="BF218" s="244"/>
      <c r="BG218" s="244"/>
      <c r="BH218" s="244"/>
      <c r="BI218" s="244"/>
      <c r="BJ218" s="244"/>
      <c r="BK218" s="244"/>
      <c r="BL218" s="244"/>
      <c r="BM218" s="244"/>
      <c r="BN218" s="244"/>
      <c r="BO218" s="244"/>
      <c r="BP218" s="244"/>
      <c r="BQ218" s="244"/>
      <c r="BR218" s="244"/>
      <c r="BS218" s="244"/>
      <c r="BT218" s="244"/>
      <c r="BU218" s="244"/>
      <c r="BV218" s="244"/>
      <c r="BW218" s="244"/>
      <c r="BX218" s="244"/>
      <c r="BY218" s="244"/>
      <c r="BZ218" s="244"/>
      <c r="CA218" s="244"/>
      <c r="CB218" s="244"/>
      <c r="CC218" s="244"/>
      <c r="CD218" s="244"/>
      <c r="CE218" s="244"/>
      <c r="CF218" s="244"/>
      <c r="CG218" s="244"/>
      <c r="CH218" s="244"/>
      <c r="CI218" s="244"/>
      <c r="CJ218" s="244"/>
      <c r="CK218" s="244"/>
      <c r="CL218" s="244"/>
      <c r="CM218" s="244"/>
      <c r="CN218" s="244"/>
      <c r="CO218" s="244"/>
      <c r="CP218" s="244"/>
      <c r="CQ218" s="244"/>
      <c r="CR218" s="244"/>
      <c r="CS218" s="244"/>
      <c r="CT218" s="244"/>
      <c r="CU218" s="244"/>
      <c r="CV218" s="244"/>
      <c r="CW218" s="244"/>
      <c r="CX218" s="244"/>
      <c r="CY218" s="244"/>
      <c r="CZ218" s="244"/>
      <c r="DA218" s="244"/>
      <c r="DB218" s="244"/>
      <c r="DC218" s="244"/>
      <c r="DD218" s="244"/>
      <c r="DE218" s="244"/>
      <c r="DF218" s="244"/>
      <c r="DG218" s="244"/>
      <c r="DH218" s="244"/>
      <c r="DI218" s="244"/>
      <c r="DJ218" s="244"/>
      <c r="DK218" s="244"/>
      <c r="DL218" s="244"/>
      <c r="DM218" s="244"/>
      <c r="DN218" s="244"/>
      <c r="DO218" s="244"/>
      <c r="DP218" s="244"/>
      <c r="DQ218" s="244"/>
      <c r="DR218" s="244"/>
      <c r="DS218" s="244"/>
      <c r="DT218" s="244"/>
      <c r="DU218" s="244"/>
      <c r="DV218" s="244"/>
      <c r="DW218" s="244"/>
      <c r="DX218" s="244"/>
      <c r="DY218" s="244"/>
      <c r="DZ218" s="244"/>
      <c r="EA218" s="244"/>
      <c r="EB218" s="244"/>
      <c r="EC218" s="244"/>
      <c r="ED218" s="244"/>
      <c r="EE218" s="244"/>
      <c r="EF218" s="244"/>
      <c r="EG218" s="244"/>
      <c r="EH218" s="244"/>
      <c r="EI218" s="244"/>
      <c r="EJ218" s="244"/>
      <c r="EK218" s="244"/>
      <c r="EL218" s="244"/>
      <c r="EM218" s="244"/>
      <c r="EN218" s="244"/>
      <c r="EO218" s="244"/>
      <c r="EP218" s="244"/>
      <c r="EQ218" s="244"/>
      <c r="ER218" s="244"/>
      <c r="ES218" s="244"/>
      <c r="ET218" s="244"/>
      <c r="EU218" s="244"/>
      <c r="EV218" s="244"/>
      <c r="EW218" s="244"/>
      <c r="EX218" s="244"/>
      <c r="EY218" s="244"/>
      <c r="EZ218" s="244"/>
      <c r="FA218" s="244"/>
      <c r="FB218" s="244"/>
      <c r="FC218" s="244"/>
      <c r="FD218" s="244"/>
      <c r="FE218" s="244"/>
      <c r="FF218" s="244"/>
      <c r="FG218" s="244"/>
      <c r="FH218" s="244"/>
      <c r="FI218" s="244"/>
      <c r="FJ218" s="244"/>
      <c r="FK218" s="244"/>
      <c r="FL218" s="244"/>
      <c r="FM218" s="244"/>
      <c r="FN218" s="244"/>
      <c r="FO218" s="244"/>
      <c r="FP218" s="244"/>
      <c r="FQ218" s="244"/>
      <c r="FR218" s="244"/>
      <c r="FS218" s="244"/>
      <c r="FT218" s="244"/>
      <c r="FU218" s="244"/>
      <c r="FV218" s="244"/>
      <c r="FW218" s="244"/>
      <c r="FX218" s="244"/>
      <c r="FY218" s="244"/>
      <c r="FZ218" s="244"/>
      <c r="GA218" s="244"/>
      <c r="GB218" s="244"/>
      <c r="GC218" s="244"/>
      <c r="GD218" s="244"/>
      <c r="GE218" s="244"/>
      <c r="GF218" s="244"/>
      <c r="GG218" s="244"/>
      <c r="GH218" s="244"/>
      <c r="GI218" s="244"/>
      <c r="GJ218" s="244"/>
      <c r="GK218" s="244"/>
      <c r="GL218" s="244"/>
      <c r="GM218" s="244"/>
      <c r="GN218" s="244"/>
      <c r="GO218" s="244"/>
      <c r="GP218" s="244"/>
      <c r="GQ218" s="244"/>
      <c r="GR218" s="244"/>
      <c r="GS218" s="244"/>
      <c r="GT218" s="244"/>
      <c r="GU218" s="244"/>
      <c r="GV218" s="244"/>
      <c r="GW218" s="244"/>
      <c r="GX218" s="244"/>
      <c r="GY218" s="244"/>
      <c r="GZ218" s="244"/>
      <c r="HA218" s="244"/>
      <c r="HB218" s="244"/>
      <c r="HC218" s="244"/>
      <c r="HD218" s="244"/>
      <c r="HE218" s="244"/>
      <c r="HF218" s="244"/>
      <c r="HG218" s="244"/>
      <c r="HH218" s="244"/>
      <c r="HI218" s="244"/>
      <c r="HJ218" s="244"/>
      <c r="HK218" s="244"/>
      <c r="HL218" s="244"/>
      <c r="HM218" s="244"/>
      <c r="HN218" s="244"/>
      <c r="HO218" s="244"/>
      <c r="HP218" s="244"/>
      <c r="HQ218" s="244"/>
      <c r="HR218" s="244"/>
      <c r="HS218" s="244"/>
      <c r="HT218" s="244"/>
      <c r="HU218" s="244"/>
      <c r="HV218" s="244"/>
      <c r="HW218" s="244"/>
      <c r="HX218" s="244"/>
      <c r="HY218" s="244"/>
      <c r="HZ218" s="244"/>
      <c r="IA218" s="244"/>
      <c r="IB218" s="244"/>
      <c r="IC218" s="244"/>
      <c r="ID218" s="244"/>
      <c r="IE218" s="244"/>
      <c r="IF218" s="244"/>
      <c r="IG218" s="244"/>
      <c r="IH218" s="244"/>
      <c r="II218" s="244"/>
      <c r="IJ218" s="244"/>
      <c r="IK218" s="244"/>
      <c r="IL218" s="244"/>
    </row>
    <row r="219" s="2" customFormat="1" ht="18" customHeight="1" spans="1:246">
      <c r="A219" s="243" t="s">
        <v>33</v>
      </c>
      <c r="B219" s="230">
        <v>58</v>
      </c>
      <c r="C219" s="157"/>
      <c r="D219" s="235">
        <v>129</v>
      </c>
      <c r="E219" s="232"/>
      <c r="F219" s="233"/>
      <c r="G219" s="228"/>
      <c r="H219" s="244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  <c r="AJ219" s="244"/>
      <c r="AK219" s="244"/>
      <c r="AL219" s="244"/>
      <c r="AM219" s="244"/>
      <c r="AN219" s="244"/>
      <c r="AO219" s="244"/>
      <c r="AP219" s="244"/>
      <c r="AQ219" s="244"/>
      <c r="AR219" s="244"/>
      <c r="AS219" s="244"/>
      <c r="AT219" s="244"/>
      <c r="AU219" s="244"/>
      <c r="AV219" s="244"/>
      <c r="AW219" s="244"/>
      <c r="AX219" s="244"/>
      <c r="AY219" s="244"/>
      <c r="AZ219" s="244"/>
      <c r="BA219" s="244"/>
      <c r="BB219" s="244"/>
      <c r="BC219" s="244"/>
      <c r="BD219" s="244"/>
      <c r="BE219" s="244"/>
      <c r="BF219" s="244"/>
      <c r="BG219" s="244"/>
      <c r="BH219" s="244"/>
      <c r="BI219" s="244"/>
      <c r="BJ219" s="244"/>
      <c r="BK219" s="244"/>
      <c r="BL219" s="244"/>
      <c r="BM219" s="244"/>
      <c r="BN219" s="244"/>
      <c r="BO219" s="244"/>
      <c r="BP219" s="244"/>
      <c r="BQ219" s="244"/>
      <c r="BR219" s="244"/>
      <c r="BS219" s="244"/>
      <c r="BT219" s="244"/>
      <c r="BU219" s="244"/>
      <c r="BV219" s="244"/>
      <c r="BW219" s="244"/>
      <c r="BX219" s="244"/>
      <c r="BY219" s="244"/>
      <c r="BZ219" s="244"/>
      <c r="CA219" s="244"/>
      <c r="CB219" s="244"/>
      <c r="CC219" s="244"/>
      <c r="CD219" s="244"/>
      <c r="CE219" s="244"/>
      <c r="CF219" s="244"/>
      <c r="CG219" s="244"/>
      <c r="CH219" s="244"/>
      <c r="CI219" s="244"/>
      <c r="CJ219" s="244"/>
      <c r="CK219" s="244"/>
      <c r="CL219" s="244"/>
      <c r="CM219" s="244"/>
      <c r="CN219" s="244"/>
      <c r="CO219" s="244"/>
      <c r="CP219" s="244"/>
      <c r="CQ219" s="244"/>
      <c r="CR219" s="244"/>
      <c r="CS219" s="244"/>
      <c r="CT219" s="244"/>
      <c r="CU219" s="244"/>
      <c r="CV219" s="244"/>
      <c r="CW219" s="244"/>
      <c r="CX219" s="244"/>
      <c r="CY219" s="244"/>
      <c r="CZ219" s="244"/>
      <c r="DA219" s="244"/>
      <c r="DB219" s="244"/>
      <c r="DC219" s="244"/>
      <c r="DD219" s="244"/>
      <c r="DE219" s="244"/>
      <c r="DF219" s="244"/>
      <c r="DG219" s="244"/>
      <c r="DH219" s="244"/>
      <c r="DI219" s="244"/>
      <c r="DJ219" s="244"/>
      <c r="DK219" s="244"/>
      <c r="DL219" s="244"/>
      <c r="DM219" s="244"/>
      <c r="DN219" s="244"/>
      <c r="DO219" s="244"/>
      <c r="DP219" s="244"/>
      <c r="DQ219" s="244"/>
      <c r="DR219" s="244"/>
      <c r="DS219" s="244"/>
      <c r="DT219" s="244"/>
      <c r="DU219" s="244"/>
      <c r="DV219" s="244"/>
      <c r="DW219" s="244"/>
      <c r="DX219" s="244"/>
      <c r="DY219" s="244"/>
      <c r="DZ219" s="244"/>
      <c r="EA219" s="244"/>
      <c r="EB219" s="244"/>
      <c r="EC219" s="244"/>
      <c r="ED219" s="244"/>
      <c r="EE219" s="244"/>
      <c r="EF219" s="244"/>
      <c r="EG219" s="244"/>
      <c r="EH219" s="244"/>
      <c r="EI219" s="244"/>
      <c r="EJ219" s="244"/>
      <c r="EK219" s="244"/>
      <c r="EL219" s="244"/>
      <c r="EM219" s="244"/>
      <c r="EN219" s="244"/>
      <c r="EO219" s="244"/>
      <c r="EP219" s="244"/>
      <c r="EQ219" s="244"/>
      <c r="ER219" s="244"/>
      <c r="ES219" s="244"/>
      <c r="ET219" s="244"/>
      <c r="EU219" s="244"/>
      <c r="EV219" s="244"/>
      <c r="EW219" s="244"/>
      <c r="EX219" s="244"/>
      <c r="EY219" s="244"/>
      <c r="EZ219" s="244"/>
      <c r="FA219" s="244"/>
      <c r="FB219" s="244"/>
      <c r="FC219" s="244"/>
      <c r="FD219" s="244"/>
      <c r="FE219" s="244"/>
      <c r="FF219" s="244"/>
      <c r="FG219" s="244"/>
      <c r="FH219" s="244"/>
      <c r="FI219" s="244"/>
      <c r="FJ219" s="244"/>
      <c r="FK219" s="244"/>
      <c r="FL219" s="244"/>
      <c r="FM219" s="244"/>
      <c r="FN219" s="244"/>
      <c r="FO219" s="244"/>
      <c r="FP219" s="244"/>
      <c r="FQ219" s="244"/>
      <c r="FR219" s="244"/>
      <c r="FS219" s="244"/>
      <c r="FT219" s="244"/>
      <c r="FU219" s="244"/>
      <c r="FV219" s="244"/>
      <c r="FW219" s="244"/>
      <c r="FX219" s="244"/>
      <c r="FY219" s="244"/>
      <c r="FZ219" s="244"/>
      <c r="GA219" s="244"/>
      <c r="GB219" s="244"/>
      <c r="GC219" s="244"/>
      <c r="GD219" s="244"/>
      <c r="GE219" s="244"/>
      <c r="GF219" s="244"/>
      <c r="GG219" s="244"/>
      <c r="GH219" s="244"/>
      <c r="GI219" s="244"/>
      <c r="GJ219" s="244"/>
      <c r="GK219" s="244"/>
      <c r="GL219" s="244"/>
      <c r="GM219" s="244"/>
      <c r="GN219" s="244"/>
      <c r="GO219" s="244"/>
      <c r="GP219" s="244"/>
      <c r="GQ219" s="244"/>
      <c r="GR219" s="244"/>
      <c r="GS219" s="244"/>
      <c r="GT219" s="244"/>
      <c r="GU219" s="244"/>
      <c r="GV219" s="244"/>
      <c r="GW219" s="244"/>
      <c r="GX219" s="244"/>
      <c r="GY219" s="244"/>
      <c r="GZ219" s="244"/>
      <c r="HA219" s="244"/>
      <c r="HB219" s="244"/>
      <c r="HC219" s="244"/>
      <c r="HD219" s="244"/>
      <c r="HE219" s="244"/>
      <c r="HF219" s="244"/>
      <c r="HG219" s="244"/>
      <c r="HH219" s="244"/>
      <c r="HI219" s="244"/>
      <c r="HJ219" s="244"/>
      <c r="HK219" s="244"/>
      <c r="HL219" s="244"/>
      <c r="HM219" s="244"/>
      <c r="HN219" s="244"/>
      <c r="HO219" s="244"/>
      <c r="HP219" s="244"/>
      <c r="HQ219" s="244"/>
      <c r="HR219" s="244"/>
      <c r="HS219" s="244"/>
      <c r="HT219" s="244"/>
      <c r="HU219" s="244"/>
      <c r="HV219" s="244"/>
      <c r="HW219" s="244"/>
      <c r="HX219" s="244"/>
      <c r="HY219" s="244"/>
      <c r="HZ219" s="244"/>
      <c r="IA219" s="244"/>
      <c r="IB219" s="244"/>
      <c r="IC219" s="244"/>
      <c r="ID219" s="244"/>
      <c r="IE219" s="244"/>
      <c r="IF219" s="244"/>
      <c r="IG219" s="244"/>
      <c r="IH219" s="244"/>
      <c r="II219" s="244"/>
      <c r="IJ219" s="244"/>
      <c r="IK219" s="244"/>
      <c r="IL219" s="244"/>
    </row>
    <row r="220" s="2" customFormat="1" ht="18" customHeight="1" spans="1:246">
      <c r="A220" s="243" t="s">
        <v>186</v>
      </c>
      <c r="B220" s="230">
        <v>167</v>
      </c>
      <c r="C220" s="157"/>
      <c r="D220" s="235">
        <v>204</v>
      </c>
      <c r="E220" s="232"/>
      <c r="F220" s="233"/>
      <c r="G220" s="245"/>
      <c r="H220" s="244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  <c r="AJ220" s="244"/>
      <c r="AK220" s="244"/>
      <c r="AL220" s="244"/>
      <c r="AM220" s="244"/>
      <c r="AN220" s="244"/>
      <c r="AO220" s="244"/>
      <c r="AP220" s="244"/>
      <c r="AQ220" s="244"/>
      <c r="AR220" s="244"/>
      <c r="AS220" s="244"/>
      <c r="AT220" s="244"/>
      <c r="AU220" s="244"/>
      <c r="AV220" s="244"/>
      <c r="AW220" s="244"/>
      <c r="AX220" s="244"/>
      <c r="AY220" s="244"/>
      <c r="AZ220" s="244"/>
      <c r="BA220" s="244"/>
      <c r="BB220" s="244"/>
      <c r="BC220" s="244"/>
      <c r="BD220" s="244"/>
      <c r="BE220" s="244"/>
      <c r="BF220" s="244"/>
      <c r="BG220" s="244"/>
      <c r="BH220" s="244"/>
      <c r="BI220" s="244"/>
      <c r="BJ220" s="244"/>
      <c r="BK220" s="244"/>
      <c r="BL220" s="244"/>
      <c r="BM220" s="244"/>
      <c r="BN220" s="244"/>
      <c r="BO220" s="244"/>
      <c r="BP220" s="244"/>
      <c r="BQ220" s="244"/>
      <c r="BR220" s="244"/>
      <c r="BS220" s="244"/>
      <c r="BT220" s="244"/>
      <c r="BU220" s="244"/>
      <c r="BV220" s="244"/>
      <c r="BW220" s="244"/>
      <c r="BX220" s="244"/>
      <c r="BY220" s="244"/>
      <c r="BZ220" s="244"/>
      <c r="CA220" s="244"/>
      <c r="CB220" s="244"/>
      <c r="CC220" s="244"/>
      <c r="CD220" s="244"/>
      <c r="CE220" s="244"/>
      <c r="CF220" s="244"/>
      <c r="CG220" s="244"/>
      <c r="CH220" s="244"/>
      <c r="CI220" s="244"/>
      <c r="CJ220" s="244"/>
      <c r="CK220" s="244"/>
      <c r="CL220" s="244"/>
      <c r="CM220" s="244"/>
      <c r="CN220" s="244"/>
      <c r="CO220" s="244"/>
      <c r="CP220" s="244"/>
      <c r="CQ220" s="244"/>
      <c r="CR220" s="244"/>
      <c r="CS220" s="244"/>
      <c r="CT220" s="244"/>
      <c r="CU220" s="244"/>
      <c r="CV220" s="244"/>
      <c r="CW220" s="244"/>
      <c r="CX220" s="244"/>
      <c r="CY220" s="244"/>
      <c r="CZ220" s="244"/>
      <c r="DA220" s="244"/>
      <c r="DB220" s="244"/>
      <c r="DC220" s="244"/>
      <c r="DD220" s="244"/>
      <c r="DE220" s="244"/>
      <c r="DF220" s="244"/>
      <c r="DG220" s="244"/>
      <c r="DH220" s="244"/>
      <c r="DI220" s="244"/>
      <c r="DJ220" s="244"/>
      <c r="DK220" s="244"/>
      <c r="DL220" s="244"/>
      <c r="DM220" s="244"/>
      <c r="DN220" s="244"/>
      <c r="DO220" s="244"/>
      <c r="DP220" s="244"/>
      <c r="DQ220" s="244"/>
      <c r="DR220" s="244"/>
      <c r="DS220" s="244"/>
      <c r="DT220" s="244"/>
      <c r="DU220" s="244"/>
      <c r="DV220" s="244"/>
      <c r="DW220" s="244"/>
      <c r="DX220" s="244"/>
      <c r="DY220" s="244"/>
      <c r="DZ220" s="244"/>
      <c r="EA220" s="244"/>
      <c r="EB220" s="244"/>
      <c r="EC220" s="244"/>
      <c r="ED220" s="244"/>
      <c r="EE220" s="244"/>
      <c r="EF220" s="244"/>
      <c r="EG220" s="244"/>
      <c r="EH220" s="244"/>
      <c r="EI220" s="244"/>
      <c r="EJ220" s="244"/>
      <c r="EK220" s="244"/>
      <c r="EL220" s="244"/>
      <c r="EM220" s="244"/>
      <c r="EN220" s="244"/>
      <c r="EO220" s="244"/>
      <c r="EP220" s="244"/>
      <c r="EQ220" s="244"/>
      <c r="ER220" s="244"/>
      <c r="ES220" s="244"/>
      <c r="ET220" s="244"/>
      <c r="EU220" s="244"/>
      <c r="EV220" s="244"/>
      <c r="EW220" s="244"/>
      <c r="EX220" s="244"/>
      <c r="EY220" s="244"/>
      <c r="EZ220" s="244"/>
      <c r="FA220" s="244"/>
      <c r="FB220" s="244"/>
      <c r="FC220" s="244"/>
      <c r="FD220" s="244"/>
      <c r="FE220" s="244"/>
      <c r="FF220" s="244"/>
      <c r="FG220" s="244"/>
      <c r="FH220" s="244"/>
      <c r="FI220" s="244"/>
      <c r="FJ220" s="244"/>
      <c r="FK220" s="244"/>
      <c r="FL220" s="244"/>
      <c r="FM220" s="244"/>
      <c r="FN220" s="244"/>
      <c r="FO220" s="244"/>
      <c r="FP220" s="244"/>
      <c r="FQ220" s="244"/>
      <c r="FR220" s="244"/>
      <c r="FS220" s="244"/>
      <c r="FT220" s="244"/>
      <c r="FU220" s="244"/>
      <c r="FV220" s="244"/>
      <c r="FW220" s="244"/>
      <c r="FX220" s="244"/>
      <c r="FY220" s="244"/>
      <c r="FZ220" s="244"/>
      <c r="GA220" s="244"/>
      <c r="GB220" s="244"/>
      <c r="GC220" s="244"/>
      <c r="GD220" s="244"/>
      <c r="GE220" s="244"/>
      <c r="GF220" s="244"/>
      <c r="GG220" s="244"/>
      <c r="GH220" s="244"/>
      <c r="GI220" s="244"/>
      <c r="GJ220" s="244"/>
      <c r="GK220" s="244"/>
      <c r="GL220" s="244"/>
      <c r="GM220" s="244"/>
      <c r="GN220" s="244"/>
      <c r="GO220" s="244"/>
      <c r="GP220" s="244"/>
      <c r="GQ220" s="244"/>
      <c r="GR220" s="244"/>
      <c r="GS220" s="244"/>
      <c r="GT220" s="244"/>
      <c r="GU220" s="244"/>
      <c r="GV220" s="244"/>
      <c r="GW220" s="244"/>
      <c r="GX220" s="244"/>
      <c r="GY220" s="244"/>
      <c r="GZ220" s="244"/>
      <c r="HA220" s="244"/>
      <c r="HB220" s="244"/>
      <c r="HC220" s="244"/>
      <c r="HD220" s="244"/>
      <c r="HE220" s="244"/>
      <c r="HF220" s="244"/>
      <c r="HG220" s="244"/>
      <c r="HH220" s="244"/>
      <c r="HI220" s="244"/>
      <c r="HJ220" s="244"/>
      <c r="HK220" s="244"/>
      <c r="HL220" s="244"/>
      <c r="HM220" s="244"/>
      <c r="HN220" s="244"/>
      <c r="HO220" s="244"/>
      <c r="HP220" s="244"/>
      <c r="HQ220" s="244"/>
      <c r="HR220" s="244"/>
      <c r="HS220" s="244"/>
      <c r="HT220" s="244"/>
      <c r="HU220" s="244"/>
      <c r="HV220" s="244"/>
      <c r="HW220" s="244"/>
      <c r="HX220" s="244"/>
      <c r="HY220" s="244"/>
      <c r="HZ220" s="244"/>
      <c r="IA220" s="244"/>
      <c r="IB220" s="244"/>
      <c r="IC220" s="244"/>
      <c r="ID220" s="244"/>
      <c r="IE220" s="244"/>
      <c r="IF220" s="244"/>
      <c r="IG220" s="244"/>
      <c r="IH220" s="244"/>
      <c r="II220" s="244"/>
      <c r="IJ220" s="244"/>
      <c r="IK220" s="244"/>
      <c r="IL220" s="244"/>
    </row>
    <row r="221" s="2" customFormat="1" ht="18" customHeight="1" spans="1:246">
      <c r="A221" s="243" t="s">
        <v>187</v>
      </c>
      <c r="B221" s="226">
        <f>B222</f>
        <v>700</v>
      </c>
      <c r="C221" s="226"/>
      <c r="D221" s="226">
        <f>D222</f>
        <v>721</v>
      </c>
      <c r="E221" s="226"/>
      <c r="F221" s="227">
        <v>0</v>
      </c>
      <c r="G221" s="245"/>
      <c r="H221" s="244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  <c r="AJ221" s="244"/>
      <c r="AK221" s="244"/>
      <c r="AL221" s="244"/>
      <c r="AM221" s="244"/>
      <c r="AN221" s="244"/>
      <c r="AO221" s="244"/>
      <c r="AP221" s="244"/>
      <c r="AQ221" s="244"/>
      <c r="AR221" s="244"/>
      <c r="AS221" s="244"/>
      <c r="AT221" s="244"/>
      <c r="AU221" s="244"/>
      <c r="AV221" s="244"/>
      <c r="AW221" s="244"/>
      <c r="AX221" s="244"/>
      <c r="AY221" s="244"/>
      <c r="AZ221" s="244"/>
      <c r="BA221" s="244"/>
      <c r="BB221" s="244"/>
      <c r="BC221" s="244"/>
      <c r="BD221" s="244"/>
      <c r="BE221" s="244"/>
      <c r="BF221" s="244"/>
      <c r="BG221" s="244"/>
      <c r="BH221" s="244"/>
      <c r="BI221" s="244"/>
      <c r="BJ221" s="244"/>
      <c r="BK221" s="244"/>
      <c r="BL221" s="244"/>
      <c r="BM221" s="244"/>
      <c r="BN221" s="244"/>
      <c r="BO221" s="244"/>
      <c r="BP221" s="244"/>
      <c r="BQ221" s="244"/>
      <c r="BR221" s="244"/>
      <c r="BS221" s="244"/>
      <c r="BT221" s="244"/>
      <c r="BU221" s="244"/>
      <c r="BV221" s="244"/>
      <c r="BW221" s="244"/>
      <c r="BX221" s="244"/>
      <c r="BY221" s="244"/>
      <c r="BZ221" s="244"/>
      <c r="CA221" s="244"/>
      <c r="CB221" s="244"/>
      <c r="CC221" s="244"/>
      <c r="CD221" s="244"/>
      <c r="CE221" s="244"/>
      <c r="CF221" s="244"/>
      <c r="CG221" s="244"/>
      <c r="CH221" s="244"/>
      <c r="CI221" s="244"/>
      <c r="CJ221" s="244"/>
      <c r="CK221" s="244"/>
      <c r="CL221" s="244"/>
      <c r="CM221" s="244"/>
      <c r="CN221" s="244"/>
      <c r="CO221" s="244"/>
      <c r="CP221" s="244"/>
      <c r="CQ221" s="244"/>
      <c r="CR221" s="244"/>
      <c r="CS221" s="244"/>
      <c r="CT221" s="244"/>
      <c r="CU221" s="244"/>
      <c r="CV221" s="244"/>
      <c r="CW221" s="244"/>
      <c r="CX221" s="244"/>
      <c r="CY221" s="244"/>
      <c r="CZ221" s="244"/>
      <c r="DA221" s="244"/>
      <c r="DB221" s="244"/>
      <c r="DC221" s="244"/>
      <c r="DD221" s="244"/>
      <c r="DE221" s="244"/>
      <c r="DF221" s="244"/>
      <c r="DG221" s="244"/>
      <c r="DH221" s="244"/>
      <c r="DI221" s="244"/>
      <c r="DJ221" s="244"/>
      <c r="DK221" s="244"/>
      <c r="DL221" s="244"/>
      <c r="DM221" s="244"/>
      <c r="DN221" s="244"/>
      <c r="DO221" s="244"/>
      <c r="DP221" s="244"/>
      <c r="DQ221" s="244"/>
      <c r="DR221" s="244"/>
      <c r="DS221" s="244"/>
      <c r="DT221" s="244"/>
      <c r="DU221" s="244"/>
      <c r="DV221" s="244"/>
      <c r="DW221" s="244"/>
      <c r="DX221" s="244"/>
      <c r="DY221" s="244"/>
      <c r="DZ221" s="244"/>
      <c r="EA221" s="244"/>
      <c r="EB221" s="244"/>
      <c r="EC221" s="244"/>
      <c r="ED221" s="244"/>
      <c r="EE221" s="244"/>
      <c r="EF221" s="244"/>
      <c r="EG221" s="244"/>
      <c r="EH221" s="244"/>
      <c r="EI221" s="244"/>
      <c r="EJ221" s="244"/>
      <c r="EK221" s="244"/>
      <c r="EL221" s="244"/>
      <c r="EM221" s="244"/>
      <c r="EN221" s="244"/>
      <c r="EO221" s="244"/>
      <c r="EP221" s="244"/>
      <c r="EQ221" s="244"/>
      <c r="ER221" s="244"/>
      <c r="ES221" s="244"/>
      <c r="ET221" s="244"/>
      <c r="EU221" s="244"/>
      <c r="EV221" s="244"/>
      <c r="EW221" s="244"/>
      <c r="EX221" s="244"/>
      <c r="EY221" s="244"/>
      <c r="EZ221" s="244"/>
      <c r="FA221" s="244"/>
      <c r="FB221" s="244"/>
      <c r="FC221" s="244"/>
      <c r="FD221" s="244"/>
      <c r="FE221" s="244"/>
      <c r="FF221" s="244"/>
      <c r="FG221" s="244"/>
      <c r="FH221" s="244"/>
      <c r="FI221" s="244"/>
      <c r="FJ221" s="244"/>
      <c r="FK221" s="244"/>
      <c r="FL221" s="244"/>
      <c r="FM221" s="244"/>
      <c r="FN221" s="244"/>
      <c r="FO221" s="244"/>
      <c r="FP221" s="244"/>
      <c r="FQ221" s="244"/>
      <c r="FR221" s="244"/>
      <c r="FS221" s="244"/>
      <c r="FT221" s="244"/>
      <c r="FU221" s="244"/>
      <c r="FV221" s="244"/>
      <c r="FW221" s="244"/>
      <c r="FX221" s="244"/>
      <c r="FY221" s="244"/>
      <c r="FZ221" s="244"/>
      <c r="GA221" s="244"/>
      <c r="GB221" s="244"/>
      <c r="GC221" s="244"/>
      <c r="GD221" s="244"/>
      <c r="GE221" s="244"/>
      <c r="GF221" s="244"/>
      <c r="GG221" s="244"/>
      <c r="GH221" s="244"/>
      <c r="GI221" s="244"/>
      <c r="GJ221" s="244"/>
      <c r="GK221" s="244"/>
      <c r="GL221" s="244"/>
      <c r="GM221" s="244"/>
      <c r="GN221" s="244"/>
      <c r="GO221" s="244"/>
      <c r="GP221" s="244"/>
      <c r="GQ221" s="244"/>
      <c r="GR221" s="244"/>
      <c r="GS221" s="244"/>
      <c r="GT221" s="244"/>
      <c r="GU221" s="244"/>
      <c r="GV221" s="244"/>
      <c r="GW221" s="244"/>
      <c r="GX221" s="244"/>
      <c r="GY221" s="244"/>
      <c r="GZ221" s="244"/>
      <c r="HA221" s="244"/>
      <c r="HB221" s="244"/>
      <c r="HC221" s="244"/>
      <c r="HD221" s="244"/>
      <c r="HE221" s="244"/>
      <c r="HF221" s="244"/>
      <c r="HG221" s="244"/>
      <c r="HH221" s="244"/>
      <c r="HI221" s="244"/>
      <c r="HJ221" s="244"/>
      <c r="HK221" s="244"/>
      <c r="HL221" s="244"/>
      <c r="HM221" s="244"/>
      <c r="HN221" s="244"/>
      <c r="HO221" s="244"/>
      <c r="HP221" s="244"/>
      <c r="HQ221" s="244"/>
      <c r="HR221" s="244"/>
      <c r="HS221" s="244"/>
      <c r="HT221" s="244"/>
      <c r="HU221" s="244"/>
      <c r="HV221" s="244"/>
      <c r="HW221" s="244"/>
      <c r="HX221" s="244"/>
      <c r="HY221" s="244"/>
      <c r="HZ221" s="244"/>
      <c r="IA221" s="244"/>
      <c r="IB221" s="244"/>
      <c r="IC221" s="244"/>
      <c r="ID221" s="244"/>
      <c r="IE221" s="244"/>
      <c r="IF221" s="244"/>
      <c r="IG221" s="244"/>
      <c r="IH221" s="244"/>
      <c r="II221" s="244"/>
      <c r="IJ221" s="244"/>
      <c r="IK221" s="244"/>
      <c r="IL221" s="244"/>
    </row>
    <row r="222" s="2" customFormat="1" ht="18" customHeight="1" spans="1:246">
      <c r="A222" s="243" t="s">
        <v>188</v>
      </c>
      <c r="B222" s="230">
        <v>700</v>
      </c>
      <c r="C222" s="157"/>
      <c r="D222" s="235">
        <v>721</v>
      </c>
      <c r="E222" s="232"/>
      <c r="F222" s="233"/>
      <c r="G222" s="245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  <c r="AJ222" s="244"/>
      <c r="AK222" s="244"/>
      <c r="AL222" s="244"/>
      <c r="AM222" s="244"/>
      <c r="AN222" s="244"/>
      <c r="AO222" s="244"/>
      <c r="AP222" s="244"/>
      <c r="AQ222" s="244"/>
      <c r="AR222" s="244"/>
      <c r="AS222" s="244"/>
      <c r="AT222" s="244"/>
      <c r="AU222" s="244"/>
      <c r="AV222" s="244"/>
      <c r="AW222" s="244"/>
      <c r="AX222" s="244"/>
      <c r="AY222" s="244"/>
      <c r="AZ222" s="244"/>
      <c r="BA222" s="244"/>
      <c r="BB222" s="244"/>
      <c r="BC222" s="244"/>
      <c r="BD222" s="244"/>
      <c r="BE222" s="244"/>
      <c r="BF222" s="244"/>
      <c r="BG222" s="244"/>
      <c r="BH222" s="244"/>
      <c r="BI222" s="244"/>
      <c r="BJ222" s="244"/>
      <c r="BK222" s="244"/>
      <c r="BL222" s="244"/>
      <c r="BM222" s="244"/>
      <c r="BN222" s="244"/>
      <c r="BO222" s="244"/>
      <c r="BP222" s="244"/>
      <c r="BQ222" s="244"/>
      <c r="BR222" s="244"/>
      <c r="BS222" s="244"/>
      <c r="BT222" s="244"/>
      <c r="BU222" s="244"/>
      <c r="BV222" s="244"/>
      <c r="BW222" s="244"/>
      <c r="BX222" s="244"/>
      <c r="BY222" s="244"/>
      <c r="BZ222" s="244"/>
      <c r="CA222" s="244"/>
      <c r="CB222" s="244"/>
      <c r="CC222" s="244"/>
      <c r="CD222" s="244"/>
      <c r="CE222" s="244"/>
      <c r="CF222" s="244"/>
      <c r="CG222" s="244"/>
      <c r="CH222" s="244"/>
      <c r="CI222" s="244"/>
      <c r="CJ222" s="244"/>
      <c r="CK222" s="244"/>
      <c r="CL222" s="244"/>
      <c r="CM222" s="244"/>
      <c r="CN222" s="244"/>
      <c r="CO222" s="244"/>
      <c r="CP222" s="244"/>
      <c r="CQ222" s="244"/>
      <c r="CR222" s="244"/>
      <c r="CS222" s="244"/>
      <c r="CT222" s="244"/>
      <c r="CU222" s="244"/>
      <c r="CV222" s="244"/>
      <c r="CW222" s="244"/>
      <c r="CX222" s="244"/>
      <c r="CY222" s="244"/>
      <c r="CZ222" s="244"/>
      <c r="DA222" s="244"/>
      <c r="DB222" s="244"/>
      <c r="DC222" s="244"/>
      <c r="DD222" s="244"/>
      <c r="DE222" s="244"/>
      <c r="DF222" s="244"/>
      <c r="DG222" s="244"/>
      <c r="DH222" s="244"/>
      <c r="DI222" s="244"/>
      <c r="DJ222" s="244"/>
      <c r="DK222" s="244"/>
      <c r="DL222" s="244"/>
      <c r="DM222" s="244"/>
      <c r="DN222" s="244"/>
      <c r="DO222" s="244"/>
      <c r="DP222" s="244"/>
      <c r="DQ222" s="244"/>
      <c r="DR222" s="244"/>
      <c r="DS222" s="244"/>
      <c r="DT222" s="244"/>
      <c r="DU222" s="244"/>
      <c r="DV222" s="244"/>
      <c r="DW222" s="244"/>
      <c r="DX222" s="244"/>
      <c r="DY222" s="244"/>
      <c r="DZ222" s="244"/>
      <c r="EA222" s="244"/>
      <c r="EB222" s="244"/>
      <c r="EC222" s="244"/>
      <c r="ED222" s="244"/>
      <c r="EE222" s="244"/>
      <c r="EF222" s="244"/>
      <c r="EG222" s="244"/>
      <c r="EH222" s="244"/>
      <c r="EI222" s="244"/>
      <c r="EJ222" s="244"/>
      <c r="EK222" s="244"/>
      <c r="EL222" s="244"/>
      <c r="EM222" s="244"/>
      <c r="EN222" s="244"/>
      <c r="EO222" s="244"/>
      <c r="EP222" s="244"/>
      <c r="EQ222" s="244"/>
      <c r="ER222" s="244"/>
      <c r="ES222" s="244"/>
      <c r="ET222" s="244"/>
      <c r="EU222" s="244"/>
      <c r="EV222" s="244"/>
      <c r="EW222" s="244"/>
      <c r="EX222" s="244"/>
      <c r="EY222" s="244"/>
      <c r="EZ222" s="244"/>
      <c r="FA222" s="244"/>
      <c r="FB222" s="244"/>
      <c r="FC222" s="244"/>
      <c r="FD222" s="244"/>
      <c r="FE222" s="244"/>
      <c r="FF222" s="244"/>
      <c r="FG222" s="244"/>
      <c r="FH222" s="244"/>
      <c r="FI222" s="244"/>
      <c r="FJ222" s="244"/>
      <c r="FK222" s="244"/>
      <c r="FL222" s="244"/>
      <c r="FM222" s="244"/>
      <c r="FN222" s="244"/>
      <c r="FO222" s="244"/>
      <c r="FP222" s="244"/>
      <c r="FQ222" s="244"/>
      <c r="FR222" s="244"/>
      <c r="FS222" s="244"/>
      <c r="FT222" s="244"/>
      <c r="FU222" s="244"/>
      <c r="FV222" s="244"/>
      <c r="FW222" s="244"/>
      <c r="FX222" s="244"/>
      <c r="FY222" s="244"/>
      <c r="FZ222" s="244"/>
      <c r="GA222" s="244"/>
      <c r="GB222" s="244"/>
      <c r="GC222" s="244"/>
      <c r="GD222" s="244"/>
      <c r="GE222" s="244"/>
      <c r="GF222" s="244"/>
      <c r="GG222" s="244"/>
      <c r="GH222" s="244"/>
      <c r="GI222" s="244"/>
      <c r="GJ222" s="244"/>
      <c r="GK222" s="244"/>
      <c r="GL222" s="244"/>
      <c r="GM222" s="244"/>
      <c r="GN222" s="244"/>
      <c r="GO222" s="244"/>
      <c r="GP222" s="244"/>
      <c r="GQ222" s="244"/>
      <c r="GR222" s="244"/>
      <c r="GS222" s="244"/>
      <c r="GT222" s="244"/>
      <c r="GU222" s="244"/>
      <c r="GV222" s="244"/>
      <c r="GW222" s="244"/>
      <c r="GX222" s="244"/>
      <c r="GY222" s="244"/>
      <c r="GZ222" s="244"/>
      <c r="HA222" s="244"/>
      <c r="HB222" s="244"/>
      <c r="HC222" s="244"/>
      <c r="HD222" s="244"/>
      <c r="HE222" s="244"/>
      <c r="HF222" s="244"/>
      <c r="HG222" s="244"/>
      <c r="HH222" s="244"/>
      <c r="HI222" s="244"/>
      <c r="HJ222" s="244"/>
      <c r="HK222" s="244"/>
      <c r="HL222" s="244"/>
      <c r="HM222" s="244"/>
      <c r="HN222" s="244"/>
      <c r="HO222" s="244"/>
      <c r="HP222" s="244"/>
      <c r="HQ222" s="244"/>
      <c r="HR222" s="244"/>
      <c r="HS222" s="244"/>
      <c r="HT222" s="244"/>
      <c r="HU222" s="244"/>
      <c r="HV222" s="244"/>
      <c r="HW222" s="244"/>
      <c r="HX222" s="244"/>
      <c r="HY222" s="244"/>
      <c r="HZ222" s="244"/>
      <c r="IA222" s="244"/>
      <c r="IB222" s="244"/>
      <c r="IC222" s="244"/>
      <c r="ID222" s="244"/>
      <c r="IE222" s="244"/>
      <c r="IF222" s="244"/>
      <c r="IG222" s="244"/>
      <c r="IH222" s="244"/>
      <c r="II222" s="244"/>
      <c r="IJ222" s="244"/>
      <c r="IK222" s="244"/>
      <c r="IL222" s="244"/>
    </row>
    <row r="223" s="2" customFormat="1" ht="18" customHeight="1" spans="1:246">
      <c r="A223" s="243" t="s">
        <v>189</v>
      </c>
      <c r="B223" s="226">
        <f>B224:B224</f>
        <v>0</v>
      </c>
      <c r="C223" s="226"/>
      <c r="D223" s="226">
        <f>D224:D224</f>
        <v>20</v>
      </c>
      <c r="E223" s="226"/>
      <c r="F223" s="227">
        <v>0</v>
      </c>
      <c r="G223" s="245"/>
      <c r="H223" s="244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  <c r="AJ223" s="244"/>
      <c r="AK223" s="244"/>
      <c r="AL223" s="244"/>
      <c r="AM223" s="244"/>
      <c r="AN223" s="244"/>
      <c r="AO223" s="244"/>
      <c r="AP223" s="244"/>
      <c r="AQ223" s="244"/>
      <c r="AR223" s="244"/>
      <c r="AS223" s="244"/>
      <c r="AT223" s="244"/>
      <c r="AU223" s="244"/>
      <c r="AV223" s="244"/>
      <c r="AW223" s="244"/>
      <c r="AX223" s="244"/>
      <c r="AY223" s="244"/>
      <c r="AZ223" s="244"/>
      <c r="BA223" s="244"/>
      <c r="BB223" s="244"/>
      <c r="BC223" s="244"/>
      <c r="BD223" s="244"/>
      <c r="BE223" s="244"/>
      <c r="BF223" s="244"/>
      <c r="BG223" s="244"/>
      <c r="BH223" s="244"/>
      <c r="BI223" s="244"/>
      <c r="BJ223" s="244"/>
      <c r="BK223" s="244"/>
      <c r="BL223" s="244"/>
      <c r="BM223" s="244"/>
      <c r="BN223" s="244"/>
      <c r="BO223" s="244"/>
      <c r="BP223" s="244"/>
      <c r="BQ223" s="244"/>
      <c r="BR223" s="244"/>
      <c r="BS223" s="244"/>
      <c r="BT223" s="244"/>
      <c r="BU223" s="244"/>
      <c r="BV223" s="244"/>
      <c r="BW223" s="244"/>
      <c r="BX223" s="244"/>
      <c r="BY223" s="244"/>
      <c r="BZ223" s="244"/>
      <c r="CA223" s="244"/>
      <c r="CB223" s="244"/>
      <c r="CC223" s="244"/>
      <c r="CD223" s="244"/>
      <c r="CE223" s="244"/>
      <c r="CF223" s="244"/>
      <c r="CG223" s="244"/>
      <c r="CH223" s="244"/>
      <c r="CI223" s="244"/>
      <c r="CJ223" s="244"/>
      <c r="CK223" s="244"/>
      <c r="CL223" s="244"/>
      <c r="CM223" s="244"/>
      <c r="CN223" s="244"/>
      <c r="CO223" s="244"/>
      <c r="CP223" s="244"/>
      <c r="CQ223" s="244"/>
      <c r="CR223" s="244"/>
      <c r="CS223" s="244"/>
      <c r="CT223" s="244"/>
      <c r="CU223" s="244"/>
      <c r="CV223" s="244"/>
      <c r="CW223" s="244"/>
      <c r="CX223" s="244"/>
      <c r="CY223" s="244"/>
      <c r="CZ223" s="244"/>
      <c r="DA223" s="244"/>
      <c r="DB223" s="244"/>
      <c r="DC223" s="244"/>
      <c r="DD223" s="244"/>
      <c r="DE223" s="244"/>
      <c r="DF223" s="244"/>
      <c r="DG223" s="244"/>
      <c r="DH223" s="244"/>
      <c r="DI223" s="244"/>
      <c r="DJ223" s="244"/>
      <c r="DK223" s="244"/>
      <c r="DL223" s="244"/>
      <c r="DM223" s="244"/>
      <c r="DN223" s="244"/>
      <c r="DO223" s="244"/>
      <c r="DP223" s="244"/>
      <c r="DQ223" s="244"/>
      <c r="DR223" s="244"/>
      <c r="DS223" s="244"/>
      <c r="DT223" s="244"/>
      <c r="DU223" s="244"/>
      <c r="DV223" s="244"/>
      <c r="DW223" s="244"/>
      <c r="DX223" s="244"/>
      <c r="DY223" s="244"/>
      <c r="DZ223" s="244"/>
      <c r="EA223" s="244"/>
      <c r="EB223" s="244"/>
      <c r="EC223" s="244"/>
      <c r="ED223" s="244"/>
      <c r="EE223" s="244"/>
      <c r="EF223" s="244"/>
      <c r="EG223" s="244"/>
      <c r="EH223" s="244"/>
      <c r="EI223" s="244"/>
      <c r="EJ223" s="244"/>
      <c r="EK223" s="244"/>
      <c r="EL223" s="244"/>
      <c r="EM223" s="244"/>
      <c r="EN223" s="244"/>
      <c r="EO223" s="244"/>
      <c r="EP223" s="244"/>
      <c r="EQ223" s="244"/>
      <c r="ER223" s="244"/>
      <c r="ES223" s="244"/>
      <c r="ET223" s="244"/>
      <c r="EU223" s="244"/>
      <c r="EV223" s="244"/>
      <c r="EW223" s="244"/>
      <c r="EX223" s="244"/>
      <c r="EY223" s="244"/>
      <c r="EZ223" s="244"/>
      <c r="FA223" s="244"/>
      <c r="FB223" s="244"/>
      <c r="FC223" s="244"/>
      <c r="FD223" s="244"/>
      <c r="FE223" s="244"/>
      <c r="FF223" s="244"/>
      <c r="FG223" s="244"/>
      <c r="FH223" s="244"/>
      <c r="FI223" s="244"/>
      <c r="FJ223" s="244"/>
      <c r="FK223" s="244"/>
      <c r="FL223" s="244"/>
      <c r="FM223" s="244"/>
      <c r="FN223" s="244"/>
      <c r="FO223" s="244"/>
      <c r="FP223" s="244"/>
      <c r="FQ223" s="244"/>
      <c r="FR223" s="244"/>
      <c r="FS223" s="244"/>
      <c r="FT223" s="244"/>
      <c r="FU223" s="244"/>
      <c r="FV223" s="244"/>
      <c r="FW223" s="244"/>
      <c r="FX223" s="244"/>
      <c r="FY223" s="244"/>
      <c r="FZ223" s="244"/>
      <c r="GA223" s="244"/>
      <c r="GB223" s="244"/>
      <c r="GC223" s="244"/>
      <c r="GD223" s="244"/>
      <c r="GE223" s="244"/>
      <c r="GF223" s="244"/>
      <c r="GG223" s="244"/>
      <c r="GH223" s="244"/>
      <c r="GI223" s="244"/>
      <c r="GJ223" s="244"/>
      <c r="GK223" s="244"/>
      <c r="GL223" s="244"/>
      <c r="GM223" s="244"/>
      <c r="GN223" s="244"/>
      <c r="GO223" s="244"/>
      <c r="GP223" s="244"/>
      <c r="GQ223" s="244"/>
      <c r="GR223" s="244"/>
      <c r="GS223" s="244"/>
      <c r="GT223" s="244"/>
      <c r="GU223" s="244"/>
      <c r="GV223" s="244"/>
      <c r="GW223" s="244"/>
      <c r="GX223" s="244"/>
      <c r="GY223" s="244"/>
      <c r="GZ223" s="244"/>
      <c r="HA223" s="244"/>
      <c r="HB223" s="244"/>
      <c r="HC223" s="244"/>
      <c r="HD223" s="244"/>
      <c r="HE223" s="244"/>
      <c r="HF223" s="244"/>
      <c r="HG223" s="244"/>
      <c r="HH223" s="244"/>
      <c r="HI223" s="244"/>
      <c r="HJ223" s="244"/>
      <c r="HK223" s="244"/>
      <c r="HL223" s="244"/>
      <c r="HM223" s="244"/>
      <c r="HN223" s="244"/>
      <c r="HO223" s="244"/>
      <c r="HP223" s="244"/>
      <c r="HQ223" s="244"/>
      <c r="HR223" s="244"/>
      <c r="HS223" s="244"/>
      <c r="HT223" s="244"/>
      <c r="HU223" s="244"/>
      <c r="HV223" s="244"/>
      <c r="HW223" s="244"/>
      <c r="HX223" s="244"/>
      <c r="HY223" s="244"/>
      <c r="HZ223" s="244"/>
      <c r="IA223" s="244"/>
      <c r="IB223" s="244"/>
      <c r="IC223" s="244"/>
      <c r="ID223" s="244"/>
      <c r="IE223" s="244"/>
      <c r="IF223" s="244"/>
      <c r="IG223" s="244"/>
      <c r="IH223" s="244"/>
      <c r="II223" s="244"/>
      <c r="IJ223" s="244"/>
      <c r="IK223" s="244"/>
      <c r="IL223" s="244"/>
    </row>
    <row r="224" s="2" customFormat="1" ht="18" customHeight="1" spans="1:246">
      <c r="A224" s="243" t="s">
        <v>190</v>
      </c>
      <c r="B224" s="230"/>
      <c r="C224" s="157"/>
      <c r="D224" s="235">
        <v>20</v>
      </c>
      <c r="E224" s="232"/>
      <c r="F224" s="233"/>
      <c r="G224" s="245"/>
      <c r="H224" s="244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  <c r="AJ224" s="244"/>
      <c r="AK224" s="244"/>
      <c r="AL224" s="244"/>
      <c r="AM224" s="244"/>
      <c r="AN224" s="244"/>
      <c r="AO224" s="244"/>
      <c r="AP224" s="244"/>
      <c r="AQ224" s="244"/>
      <c r="AR224" s="244"/>
      <c r="AS224" s="244"/>
      <c r="AT224" s="244"/>
      <c r="AU224" s="244"/>
      <c r="AV224" s="244"/>
      <c r="AW224" s="244"/>
      <c r="AX224" s="244"/>
      <c r="AY224" s="244"/>
      <c r="AZ224" s="244"/>
      <c r="BA224" s="244"/>
      <c r="BB224" s="244"/>
      <c r="BC224" s="244"/>
      <c r="BD224" s="244"/>
      <c r="BE224" s="244"/>
      <c r="BF224" s="244"/>
      <c r="BG224" s="244"/>
      <c r="BH224" s="244"/>
      <c r="BI224" s="244"/>
      <c r="BJ224" s="244"/>
      <c r="BK224" s="244"/>
      <c r="BL224" s="244"/>
      <c r="BM224" s="244"/>
      <c r="BN224" s="244"/>
      <c r="BO224" s="244"/>
      <c r="BP224" s="244"/>
      <c r="BQ224" s="244"/>
      <c r="BR224" s="244"/>
      <c r="BS224" s="244"/>
      <c r="BT224" s="244"/>
      <c r="BU224" s="244"/>
      <c r="BV224" s="244"/>
      <c r="BW224" s="244"/>
      <c r="BX224" s="244"/>
      <c r="BY224" s="244"/>
      <c r="BZ224" s="244"/>
      <c r="CA224" s="244"/>
      <c r="CB224" s="244"/>
      <c r="CC224" s="244"/>
      <c r="CD224" s="244"/>
      <c r="CE224" s="244"/>
      <c r="CF224" s="244"/>
      <c r="CG224" s="244"/>
      <c r="CH224" s="244"/>
      <c r="CI224" s="244"/>
      <c r="CJ224" s="244"/>
      <c r="CK224" s="244"/>
      <c r="CL224" s="244"/>
      <c r="CM224" s="244"/>
      <c r="CN224" s="244"/>
      <c r="CO224" s="244"/>
      <c r="CP224" s="244"/>
      <c r="CQ224" s="244"/>
      <c r="CR224" s="244"/>
      <c r="CS224" s="244"/>
      <c r="CT224" s="244"/>
      <c r="CU224" s="244"/>
      <c r="CV224" s="244"/>
      <c r="CW224" s="244"/>
      <c r="CX224" s="244"/>
      <c r="CY224" s="244"/>
      <c r="CZ224" s="244"/>
      <c r="DA224" s="244"/>
      <c r="DB224" s="244"/>
      <c r="DC224" s="244"/>
      <c r="DD224" s="244"/>
      <c r="DE224" s="244"/>
      <c r="DF224" s="244"/>
      <c r="DG224" s="244"/>
      <c r="DH224" s="244"/>
      <c r="DI224" s="244"/>
      <c r="DJ224" s="244"/>
      <c r="DK224" s="244"/>
      <c r="DL224" s="244"/>
      <c r="DM224" s="244"/>
      <c r="DN224" s="244"/>
      <c r="DO224" s="244"/>
      <c r="DP224" s="244"/>
      <c r="DQ224" s="244"/>
      <c r="DR224" s="244"/>
      <c r="DS224" s="244"/>
      <c r="DT224" s="244"/>
      <c r="DU224" s="244"/>
      <c r="DV224" s="244"/>
      <c r="DW224" s="244"/>
      <c r="DX224" s="244"/>
      <c r="DY224" s="244"/>
      <c r="DZ224" s="244"/>
      <c r="EA224" s="244"/>
      <c r="EB224" s="244"/>
      <c r="EC224" s="244"/>
      <c r="ED224" s="244"/>
      <c r="EE224" s="244"/>
      <c r="EF224" s="244"/>
      <c r="EG224" s="244"/>
      <c r="EH224" s="244"/>
      <c r="EI224" s="244"/>
      <c r="EJ224" s="244"/>
      <c r="EK224" s="244"/>
      <c r="EL224" s="244"/>
      <c r="EM224" s="244"/>
      <c r="EN224" s="244"/>
      <c r="EO224" s="244"/>
      <c r="EP224" s="244"/>
      <c r="EQ224" s="244"/>
      <c r="ER224" s="244"/>
      <c r="ES224" s="244"/>
      <c r="ET224" s="244"/>
      <c r="EU224" s="244"/>
      <c r="EV224" s="244"/>
      <c r="EW224" s="244"/>
      <c r="EX224" s="244"/>
      <c r="EY224" s="244"/>
      <c r="EZ224" s="244"/>
      <c r="FA224" s="244"/>
      <c r="FB224" s="244"/>
      <c r="FC224" s="244"/>
      <c r="FD224" s="244"/>
      <c r="FE224" s="244"/>
      <c r="FF224" s="244"/>
      <c r="FG224" s="244"/>
      <c r="FH224" s="244"/>
      <c r="FI224" s="244"/>
      <c r="FJ224" s="244"/>
      <c r="FK224" s="244"/>
      <c r="FL224" s="244"/>
      <c r="FM224" s="244"/>
      <c r="FN224" s="244"/>
      <c r="FO224" s="244"/>
      <c r="FP224" s="244"/>
      <c r="FQ224" s="244"/>
      <c r="FR224" s="244"/>
      <c r="FS224" s="244"/>
      <c r="FT224" s="244"/>
      <c r="FU224" s="244"/>
      <c r="FV224" s="244"/>
      <c r="FW224" s="244"/>
      <c r="FX224" s="244"/>
      <c r="FY224" s="244"/>
      <c r="FZ224" s="244"/>
      <c r="GA224" s="244"/>
      <c r="GB224" s="244"/>
      <c r="GC224" s="244"/>
      <c r="GD224" s="244"/>
      <c r="GE224" s="244"/>
      <c r="GF224" s="244"/>
      <c r="GG224" s="244"/>
      <c r="GH224" s="244"/>
      <c r="GI224" s="244"/>
      <c r="GJ224" s="244"/>
      <c r="GK224" s="244"/>
      <c r="GL224" s="244"/>
      <c r="GM224" s="244"/>
      <c r="GN224" s="244"/>
      <c r="GO224" s="244"/>
      <c r="GP224" s="244"/>
      <c r="GQ224" s="244"/>
      <c r="GR224" s="244"/>
      <c r="GS224" s="244"/>
      <c r="GT224" s="244"/>
      <c r="GU224" s="244"/>
      <c r="GV224" s="244"/>
      <c r="GW224" s="244"/>
      <c r="GX224" s="244"/>
      <c r="GY224" s="244"/>
      <c r="GZ224" s="244"/>
      <c r="HA224" s="244"/>
      <c r="HB224" s="244"/>
      <c r="HC224" s="244"/>
      <c r="HD224" s="244"/>
      <c r="HE224" s="244"/>
      <c r="HF224" s="244"/>
      <c r="HG224" s="244"/>
      <c r="HH224" s="244"/>
      <c r="HI224" s="244"/>
      <c r="HJ224" s="244"/>
      <c r="HK224" s="244"/>
      <c r="HL224" s="244"/>
      <c r="HM224" s="244"/>
      <c r="HN224" s="244"/>
      <c r="HO224" s="244"/>
      <c r="HP224" s="244"/>
      <c r="HQ224" s="244"/>
      <c r="HR224" s="244"/>
      <c r="HS224" s="244"/>
      <c r="HT224" s="244"/>
      <c r="HU224" s="244"/>
      <c r="HV224" s="244"/>
      <c r="HW224" s="244"/>
      <c r="HX224" s="244"/>
      <c r="HY224" s="244"/>
      <c r="HZ224" s="244"/>
      <c r="IA224" s="244"/>
      <c r="IB224" s="244"/>
      <c r="IC224" s="244"/>
      <c r="ID224" s="244"/>
      <c r="IE224" s="244"/>
      <c r="IF224" s="244"/>
      <c r="IG224" s="244"/>
      <c r="IH224" s="244"/>
      <c r="II224" s="244"/>
      <c r="IJ224" s="244"/>
      <c r="IK224" s="244"/>
      <c r="IL224" s="244"/>
    </row>
    <row r="225" s="2" customFormat="1" ht="18" customHeight="1" spans="1:246">
      <c r="A225" s="243" t="s">
        <v>191</v>
      </c>
      <c r="B225" s="226">
        <f>SUM(B226:B228)</f>
        <v>0</v>
      </c>
      <c r="C225" s="226"/>
      <c r="D225" s="226">
        <f>SUM(D226:D228)</f>
        <v>0</v>
      </c>
      <c r="E225" s="226"/>
      <c r="F225" s="227">
        <v>0</v>
      </c>
      <c r="G225" s="245"/>
      <c r="H225" s="244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  <c r="AJ225" s="244"/>
      <c r="AK225" s="244"/>
      <c r="AL225" s="244"/>
      <c r="AM225" s="244"/>
      <c r="AN225" s="244"/>
      <c r="AO225" s="244"/>
      <c r="AP225" s="244"/>
      <c r="AQ225" s="244"/>
      <c r="AR225" s="244"/>
      <c r="AS225" s="244"/>
      <c r="AT225" s="244"/>
      <c r="AU225" s="244"/>
      <c r="AV225" s="244"/>
      <c r="AW225" s="244"/>
      <c r="AX225" s="244"/>
      <c r="AY225" s="244"/>
      <c r="AZ225" s="244"/>
      <c r="BA225" s="244"/>
      <c r="BB225" s="244"/>
      <c r="BC225" s="244"/>
      <c r="BD225" s="244"/>
      <c r="BE225" s="244"/>
      <c r="BF225" s="244"/>
      <c r="BG225" s="244"/>
      <c r="BH225" s="244"/>
      <c r="BI225" s="244"/>
      <c r="BJ225" s="244"/>
      <c r="BK225" s="244"/>
      <c r="BL225" s="244"/>
      <c r="BM225" s="244"/>
      <c r="BN225" s="244"/>
      <c r="BO225" s="244"/>
      <c r="BP225" s="244"/>
      <c r="BQ225" s="244"/>
      <c r="BR225" s="244"/>
      <c r="BS225" s="244"/>
      <c r="BT225" s="244"/>
      <c r="BU225" s="244"/>
      <c r="BV225" s="244"/>
      <c r="BW225" s="244"/>
      <c r="BX225" s="244"/>
      <c r="BY225" s="244"/>
      <c r="BZ225" s="244"/>
      <c r="CA225" s="244"/>
      <c r="CB225" s="244"/>
      <c r="CC225" s="244"/>
      <c r="CD225" s="244"/>
      <c r="CE225" s="244"/>
      <c r="CF225" s="244"/>
      <c r="CG225" s="244"/>
      <c r="CH225" s="244"/>
      <c r="CI225" s="244"/>
      <c r="CJ225" s="244"/>
      <c r="CK225" s="244"/>
      <c r="CL225" s="244"/>
      <c r="CM225" s="244"/>
      <c r="CN225" s="244"/>
      <c r="CO225" s="244"/>
      <c r="CP225" s="244"/>
      <c r="CQ225" s="244"/>
      <c r="CR225" s="244"/>
      <c r="CS225" s="244"/>
      <c r="CT225" s="244"/>
      <c r="CU225" s="244"/>
      <c r="CV225" s="244"/>
      <c r="CW225" s="244"/>
      <c r="CX225" s="244"/>
      <c r="CY225" s="244"/>
      <c r="CZ225" s="244"/>
      <c r="DA225" s="244"/>
      <c r="DB225" s="244"/>
      <c r="DC225" s="244"/>
      <c r="DD225" s="244"/>
      <c r="DE225" s="244"/>
      <c r="DF225" s="244"/>
      <c r="DG225" s="244"/>
      <c r="DH225" s="244"/>
      <c r="DI225" s="244"/>
      <c r="DJ225" s="244"/>
      <c r="DK225" s="244"/>
      <c r="DL225" s="244"/>
      <c r="DM225" s="244"/>
      <c r="DN225" s="244"/>
      <c r="DO225" s="244"/>
      <c r="DP225" s="244"/>
      <c r="DQ225" s="244"/>
      <c r="DR225" s="244"/>
      <c r="DS225" s="244"/>
      <c r="DT225" s="244"/>
      <c r="DU225" s="244"/>
      <c r="DV225" s="244"/>
      <c r="DW225" s="244"/>
      <c r="DX225" s="244"/>
      <c r="DY225" s="244"/>
      <c r="DZ225" s="244"/>
      <c r="EA225" s="244"/>
      <c r="EB225" s="244"/>
      <c r="EC225" s="244"/>
      <c r="ED225" s="244"/>
      <c r="EE225" s="244"/>
      <c r="EF225" s="244"/>
      <c r="EG225" s="244"/>
      <c r="EH225" s="244"/>
      <c r="EI225" s="244"/>
      <c r="EJ225" s="244"/>
      <c r="EK225" s="244"/>
      <c r="EL225" s="244"/>
      <c r="EM225" s="244"/>
      <c r="EN225" s="244"/>
      <c r="EO225" s="244"/>
      <c r="EP225" s="244"/>
      <c r="EQ225" s="244"/>
      <c r="ER225" s="244"/>
      <c r="ES225" s="244"/>
      <c r="ET225" s="244"/>
      <c r="EU225" s="244"/>
      <c r="EV225" s="244"/>
      <c r="EW225" s="244"/>
      <c r="EX225" s="244"/>
      <c r="EY225" s="244"/>
      <c r="EZ225" s="244"/>
      <c r="FA225" s="244"/>
      <c r="FB225" s="244"/>
      <c r="FC225" s="244"/>
      <c r="FD225" s="244"/>
      <c r="FE225" s="244"/>
      <c r="FF225" s="244"/>
      <c r="FG225" s="244"/>
      <c r="FH225" s="244"/>
      <c r="FI225" s="244"/>
      <c r="FJ225" s="244"/>
      <c r="FK225" s="244"/>
      <c r="FL225" s="244"/>
      <c r="FM225" s="244"/>
      <c r="FN225" s="244"/>
      <c r="FO225" s="244"/>
      <c r="FP225" s="244"/>
      <c r="FQ225" s="244"/>
      <c r="FR225" s="244"/>
      <c r="FS225" s="244"/>
      <c r="FT225" s="244"/>
      <c r="FU225" s="244"/>
      <c r="FV225" s="244"/>
      <c r="FW225" s="244"/>
      <c r="FX225" s="244"/>
      <c r="FY225" s="244"/>
      <c r="FZ225" s="244"/>
      <c r="GA225" s="244"/>
      <c r="GB225" s="244"/>
      <c r="GC225" s="244"/>
      <c r="GD225" s="244"/>
      <c r="GE225" s="244"/>
      <c r="GF225" s="244"/>
      <c r="GG225" s="244"/>
      <c r="GH225" s="244"/>
      <c r="GI225" s="244"/>
      <c r="GJ225" s="244"/>
      <c r="GK225" s="244"/>
      <c r="GL225" s="244"/>
      <c r="GM225" s="244"/>
      <c r="GN225" s="244"/>
      <c r="GO225" s="244"/>
      <c r="GP225" s="244"/>
      <c r="GQ225" s="244"/>
      <c r="GR225" s="244"/>
      <c r="GS225" s="244"/>
      <c r="GT225" s="244"/>
      <c r="GU225" s="244"/>
      <c r="GV225" s="244"/>
      <c r="GW225" s="244"/>
      <c r="GX225" s="244"/>
      <c r="GY225" s="244"/>
      <c r="GZ225" s="244"/>
      <c r="HA225" s="244"/>
      <c r="HB225" s="244"/>
      <c r="HC225" s="244"/>
      <c r="HD225" s="244"/>
      <c r="HE225" s="244"/>
      <c r="HF225" s="244"/>
      <c r="HG225" s="244"/>
      <c r="HH225" s="244"/>
      <c r="HI225" s="244"/>
      <c r="HJ225" s="244"/>
      <c r="HK225" s="244"/>
      <c r="HL225" s="244"/>
      <c r="HM225" s="244"/>
      <c r="HN225" s="244"/>
      <c r="HO225" s="244"/>
      <c r="HP225" s="244"/>
      <c r="HQ225" s="244"/>
      <c r="HR225" s="244"/>
      <c r="HS225" s="244"/>
      <c r="HT225" s="244"/>
      <c r="HU225" s="244"/>
      <c r="HV225" s="244"/>
      <c r="HW225" s="244"/>
      <c r="HX225" s="244"/>
      <c r="HY225" s="244"/>
      <c r="HZ225" s="244"/>
      <c r="IA225" s="244"/>
      <c r="IB225" s="244"/>
      <c r="IC225" s="244"/>
      <c r="ID225" s="244"/>
      <c r="IE225" s="244"/>
      <c r="IF225" s="244"/>
      <c r="IG225" s="244"/>
      <c r="IH225" s="244"/>
      <c r="II225" s="244"/>
      <c r="IJ225" s="244"/>
      <c r="IK225" s="244"/>
      <c r="IL225" s="244"/>
    </row>
    <row r="226" s="2" customFormat="1" ht="18" customHeight="1" spans="1:246">
      <c r="A226" s="243" t="s">
        <v>192</v>
      </c>
      <c r="B226" s="230"/>
      <c r="C226" s="157"/>
      <c r="D226" s="235"/>
      <c r="E226" s="232"/>
      <c r="F226" s="233"/>
      <c r="G226" s="245"/>
      <c r="H226" s="244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  <c r="AJ226" s="244"/>
      <c r="AK226" s="244"/>
      <c r="AL226" s="244"/>
      <c r="AM226" s="244"/>
      <c r="AN226" s="244"/>
      <c r="AO226" s="244"/>
      <c r="AP226" s="244"/>
      <c r="AQ226" s="244"/>
      <c r="AR226" s="244"/>
      <c r="AS226" s="244"/>
      <c r="AT226" s="244"/>
      <c r="AU226" s="244"/>
      <c r="AV226" s="244"/>
      <c r="AW226" s="244"/>
      <c r="AX226" s="244"/>
      <c r="AY226" s="244"/>
      <c r="AZ226" s="244"/>
      <c r="BA226" s="244"/>
      <c r="BB226" s="244"/>
      <c r="BC226" s="244"/>
      <c r="BD226" s="244"/>
      <c r="BE226" s="244"/>
      <c r="BF226" s="244"/>
      <c r="BG226" s="244"/>
      <c r="BH226" s="244"/>
      <c r="BI226" s="244"/>
      <c r="BJ226" s="244"/>
      <c r="BK226" s="244"/>
      <c r="BL226" s="244"/>
      <c r="BM226" s="244"/>
      <c r="BN226" s="244"/>
      <c r="BO226" s="244"/>
      <c r="BP226" s="244"/>
      <c r="BQ226" s="244"/>
      <c r="BR226" s="244"/>
      <c r="BS226" s="244"/>
      <c r="BT226" s="244"/>
      <c r="BU226" s="244"/>
      <c r="BV226" s="244"/>
      <c r="BW226" s="244"/>
      <c r="BX226" s="244"/>
      <c r="BY226" s="244"/>
      <c r="BZ226" s="244"/>
      <c r="CA226" s="244"/>
      <c r="CB226" s="244"/>
      <c r="CC226" s="244"/>
      <c r="CD226" s="244"/>
      <c r="CE226" s="244"/>
      <c r="CF226" s="244"/>
      <c r="CG226" s="244"/>
      <c r="CH226" s="244"/>
      <c r="CI226" s="244"/>
      <c r="CJ226" s="244"/>
      <c r="CK226" s="244"/>
      <c r="CL226" s="244"/>
      <c r="CM226" s="244"/>
      <c r="CN226" s="244"/>
      <c r="CO226" s="244"/>
      <c r="CP226" s="244"/>
      <c r="CQ226" s="244"/>
      <c r="CR226" s="244"/>
      <c r="CS226" s="244"/>
      <c r="CT226" s="244"/>
      <c r="CU226" s="244"/>
      <c r="CV226" s="244"/>
      <c r="CW226" s="244"/>
      <c r="CX226" s="244"/>
      <c r="CY226" s="244"/>
      <c r="CZ226" s="244"/>
      <c r="DA226" s="244"/>
      <c r="DB226" s="244"/>
      <c r="DC226" s="244"/>
      <c r="DD226" s="244"/>
      <c r="DE226" s="244"/>
      <c r="DF226" s="244"/>
      <c r="DG226" s="244"/>
      <c r="DH226" s="244"/>
      <c r="DI226" s="244"/>
      <c r="DJ226" s="244"/>
      <c r="DK226" s="244"/>
      <c r="DL226" s="244"/>
      <c r="DM226" s="244"/>
      <c r="DN226" s="244"/>
      <c r="DO226" s="244"/>
      <c r="DP226" s="244"/>
      <c r="DQ226" s="244"/>
      <c r="DR226" s="244"/>
      <c r="DS226" s="244"/>
      <c r="DT226" s="244"/>
      <c r="DU226" s="244"/>
      <c r="DV226" s="244"/>
      <c r="DW226" s="244"/>
      <c r="DX226" s="244"/>
      <c r="DY226" s="244"/>
      <c r="DZ226" s="244"/>
      <c r="EA226" s="244"/>
      <c r="EB226" s="244"/>
      <c r="EC226" s="244"/>
      <c r="ED226" s="244"/>
      <c r="EE226" s="244"/>
      <c r="EF226" s="244"/>
      <c r="EG226" s="244"/>
      <c r="EH226" s="244"/>
      <c r="EI226" s="244"/>
      <c r="EJ226" s="244"/>
      <c r="EK226" s="244"/>
      <c r="EL226" s="244"/>
      <c r="EM226" s="244"/>
      <c r="EN226" s="244"/>
      <c r="EO226" s="244"/>
      <c r="EP226" s="244"/>
      <c r="EQ226" s="244"/>
      <c r="ER226" s="244"/>
      <c r="ES226" s="244"/>
      <c r="ET226" s="244"/>
      <c r="EU226" s="244"/>
      <c r="EV226" s="244"/>
      <c r="EW226" s="244"/>
      <c r="EX226" s="244"/>
      <c r="EY226" s="244"/>
      <c r="EZ226" s="244"/>
      <c r="FA226" s="244"/>
      <c r="FB226" s="244"/>
      <c r="FC226" s="244"/>
      <c r="FD226" s="244"/>
      <c r="FE226" s="244"/>
      <c r="FF226" s="244"/>
      <c r="FG226" s="244"/>
      <c r="FH226" s="244"/>
      <c r="FI226" s="244"/>
      <c r="FJ226" s="244"/>
      <c r="FK226" s="244"/>
      <c r="FL226" s="244"/>
      <c r="FM226" s="244"/>
      <c r="FN226" s="244"/>
      <c r="FO226" s="244"/>
      <c r="FP226" s="244"/>
      <c r="FQ226" s="244"/>
      <c r="FR226" s="244"/>
      <c r="FS226" s="244"/>
      <c r="FT226" s="244"/>
      <c r="FU226" s="244"/>
      <c r="FV226" s="244"/>
      <c r="FW226" s="244"/>
      <c r="FX226" s="244"/>
      <c r="FY226" s="244"/>
      <c r="FZ226" s="244"/>
      <c r="GA226" s="244"/>
      <c r="GB226" s="244"/>
      <c r="GC226" s="244"/>
      <c r="GD226" s="244"/>
      <c r="GE226" s="244"/>
      <c r="GF226" s="244"/>
      <c r="GG226" s="244"/>
      <c r="GH226" s="244"/>
      <c r="GI226" s="244"/>
      <c r="GJ226" s="244"/>
      <c r="GK226" s="244"/>
      <c r="GL226" s="244"/>
      <c r="GM226" s="244"/>
      <c r="GN226" s="244"/>
      <c r="GO226" s="244"/>
      <c r="GP226" s="244"/>
      <c r="GQ226" s="244"/>
      <c r="GR226" s="244"/>
      <c r="GS226" s="244"/>
      <c r="GT226" s="244"/>
      <c r="GU226" s="244"/>
      <c r="GV226" s="244"/>
      <c r="GW226" s="244"/>
      <c r="GX226" s="244"/>
      <c r="GY226" s="244"/>
      <c r="GZ226" s="244"/>
      <c r="HA226" s="244"/>
      <c r="HB226" s="244"/>
      <c r="HC226" s="244"/>
      <c r="HD226" s="244"/>
      <c r="HE226" s="244"/>
      <c r="HF226" s="244"/>
      <c r="HG226" s="244"/>
      <c r="HH226" s="244"/>
      <c r="HI226" s="244"/>
      <c r="HJ226" s="244"/>
      <c r="HK226" s="244"/>
      <c r="HL226" s="244"/>
      <c r="HM226" s="244"/>
      <c r="HN226" s="244"/>
      <c r="HO226" s="244"/>
      <c r="HP226" s="244"/>
      <c r="HQ226" s="244"/>
      <c r="HR226" s="244"/>
      <c r="HS226" s="244"/>
      <c r="HT226" s="244"/>
      <c r="HU226" s="244"/>
      <c r="HV226" s="244"/>
      <c r="HW226" s="244"/>
      <c r="HX226" s="244"/>
      <c r="HY226" s="244"/>
      <c r="HZ226" s="244"/>
      <c r="IA226" s="244"/>
      <c r="IB226" s="244"/>
      <c r="IC226" s="244"/>
      <c r="ID226" s="244"/>
      <c r="IE226" s="244"/>
      <c r="IF226" s="244"/>
      <c r="IG226" s="244"/>
      <c r="IH226" s="244"/>
      <c r="II226" s="244"/>
      <c r="IJ226" s="244"/>
      <c r="IK226" s="244"/>
      <c r="IL226" s="244"/>
    </row>
    <row r="227" s="2" customFormat="1" ht="18" customHeight="1" spans="1:246">
      <c r="A227" s="243" t="s">
        <v>193</v>
      </c>
      <c r="B227" s="230"/>
      <c r="C227" s="157"/>
      <c r="D227" s="235"/>
      <c r="E227" s="232"/>
      <c r="F227" s="233"/>
      <c r="G227" s="245"/>
      <c r="H227" s="244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  <c r="AJ227" s="244"/>
      <c r="AK227" s="244"/>
      <c r="AL227" s="244"/>
      <c r="AM227" s="244"/>
      <c r="AN227" s="244"/>
      <c r="AO227" s="244"/>
      <c r="AP227" s="244"/>
      <c r="AQ227" s="244"/>
      <c r="AR227" s="244"/>
      <c r="AS227" s="244"/>
      <c r="AT227" s="244"/>
      <c r="AU227" s="244"/>
      <c r="AV227" s="244"/>
      <c r="AW227" s="244"/>
      <c r="AX227" s="244"/>
      <c r="AY227" s="244"/>
      <c r="AZ227" s="244"/>
      <c r="BA227" s="244"/>
      <c r="BB227" s="244"/>
      <c r="BC227" s="244"/>
      <c r="BD227" s="244"/>
      <c r="BE227" s="244"/>
      <c r="BF227" s="244"/>
      <c r="BG227" s="244"/>
      <c r="BH227" s="244"/>
      <c r="BI227" s="244"/>
      <c r="BJ227" s="244"/>
      <c r="BK227" s="244"/>
      <c r="BL227" s="244"/>
      <c r="BM227" s="244"/>
      <c r="BN227" s="244"/>
      <c r="BO227" s="244"/>
      <c r="BP227" s="244"/>
      <c r="BQ227" s="244"/>
      <c r="BR227" s="244"/>
      <c r="BS227" s="244"/>
      <c r="BT227" s="244"/>
      <c r="BU227" s="244"/>
      <c r="BV227" s="244"/>
      <c r="BW227" s="244"/>
      <c r="BX227" s="244"/>
      <c r="BY227" s="244"/>
      <c r="BZ227" s="244"/>
      <c r="CA227" s="244"/>
      <c r="CB227" s="244"/>
      <c r="CC227" s="244"/>
      <c r="CD227" s="244"/>
      <c r="CE227" s="244"/>
      <c r="CF227" s="244"/>
      <c r="CG227" s="244"/>
      <c r="CH227" s="244"/>
      <c r="CI227" s="244"/>
      <c r="CJ227" s="244"/>
      <c r="CK227" s="244"/>
      <c r="CL227" s="244"/>
      <c r="CM227" s="244"/>
      <c r="CN227" s="244"/>
      <c r="CO227" s="244"/>
      <c r="CP227" s="244"/>
      <c r="CQ227" s="244"/>
      <c r="CR227" s="244"/>
      <c r="CS227" s="244"/>
      <c r="CT227" s="244"/>
      <c r="CU227" s="244"/>
      <c r="CV227" s="244"/>
      <c r="CW227" s="244"/>
      <c r="CX227" s="244"/>
      <c r="CY227" s="244"/>
      <c r="CZ227" s="244"/>
      <c r="DA227" s="244"/>
      <c r="DB227" s="244"/>
      <c r="DC227" s="244"/>
      <c r="DD227" s="244"/>
      <c r="DE227" s="244"/>
      <c r="DF227" s="244"/>
      <c r="DG227" s="244"/>
      <c r="DH227" s="244"/>
      <c r="DI227" s="244"/>
      <c r="DJ227" s="244"/>
      <c r="DK227" s="244"/>
      <c r="DL227" s="244"/>
      <c r="DM227" s="244"/>
      <c r="DN227" s="244"/>
      <c r="DO227" s="244"/>
      <c r="DP227" s="244"/>
      <c r="DQ227" s="244"/>
      <c r="DR227" s="244"/>
      <c r="DS227" s="244"/>
      <c r="DT227" s="244"/>
      <c r="DU227" s="244"/>
      <c r="DV227" s="244"/>
      <c r="DW227" s="244"/>
      <c r="DX227" s="244"/>
      <c r="DY227" s="244"/>
      <c r="DZ227" s="244"/>
      <c r="EA227" s="244"/>
      <c r="EB227" s="244"/>
      <c r="EC227" s="244"/>
      <c r="ED227" s="244"/>
      <c r="EE227" s="244"/>
      <c r="EF227" s="244"/>
      <c r="EG227" s="244"/>
      <c r="EH227" s="244"/>
      <c r="EI227" s="244"/>
      <c r="EJ227" s="244"/>
      <c r="EK227" s="244"/>
      <c r="EL227" s="244"/>
      <c r="EM227" s="244"/>
      <c r="EN227" s="244"/>
      <c r="EO227" s="244"/>
      <c r="EP227" s="244"/>
      <c r="EQ227" s="244"/>
      <c r="ER227" s="244"/>
      <c r="ES227" s="244"/>
      <c r="ET227" s="244"/>
      <c r="EU227" s="244"/>
      <c r="EV227" s="244"/>
      <c r="EW227" s="244"/>
      <c r="EX227" s="244"/>
      <c r="EY227" s="244"/>
      <c r="EZ227" s="244"/>
      <c r="FA227" s="244"/>
      <c r="FB227" s="244"/>
      <c r="FC227" s="244"/>
      <c r="FD227" s="244"/>
      <c r="FE227" s="244"/>
      <c r="FF227" s="244"/>
      <c r="FG227" s="244"/>
      <c r="FH227" s="244"/>
      <c r="FI227" s="244"/>
      <c r="FJ227" s="244"/>
      <c r="FK227" s="244"/>
      <c r="FL227" s="244"/>
      <c r="FM227" s="244"/>
      <c r="FN227" s="244"/>
      <c r="FO227" s="244"/>
      <c r="FP227" s="244"/>
      <c r="FQ227" s="244"/>
      <c r="FR227" s="244"/>
      <c r="FS227" s="244"/>
      <c r="FT227" s="244"/>
      <c r="FU227" s="244"/>
      <c r="FV227" s="244"/>
      <c r="FW227" s="244"/>
      <c r="FX227" s="244"/>
      <c r="FY227" s="244"/>
      <c r="FZ227" s="244"/>
      <c r="GA227" s="244"/>
      <c r="GB227" s="244"/>
      <c r="GC227" s="244"/>
      <c r="GD227" s="244"/>
      <c r="GE227" s="244"/>
      <c r="GF227" s="244"/>
      <c r="GG227" s="244"/>
      <c r="GH227" s="244"/>
      <c r="GI227" s="244"/>
      <c r="GJ227" s="244"/>
      <c r="GK227" s="244"/>
      <c r="GL227" s="244"/>
      <c r="GM227" s="244"/>
      <c r="GN227" s="244"/>
      <c r="GO227" s="244"/>
      <c r="GP227" s="244"/>
      <c r="GQ227" s="244"/>
      <c r="GR227" s="244"/>
      <c r="GS227" s="244"/>
      <c r="GT227" s="244"/>
      <c r="GU227" s="244"/>
      <c r="GV227" s="244"/>
      <c r="GW227" s="244"/>
      <c r="GX227" s="244"/>
      <c r="GY227" s="244"/>
      <c r="GZ227" s="244"/>
      <c r="HA227" s="244"/>
      <c r="HB227" s="244"/>
      <c r="HC227" s="244"/>
      <c r="HD227" s="244"/>
      <c r="HE227" s="244"/>
      <c r="HF227" s="244"/>
      <c r="HG227" s="244"/>
      <c r="HH227" s="244"/>
      <c r="HI227" s="244"/>
      <c r="HJ227" s="244"/>
      <c r="HK227" s="244"/>
      <c r="HL227" s="244"/>
      <c r="HM227" s="244"/>
      <c r="HN227" s="244"/>
      <c r="HO227" s="244"/>
      <c r="HP227" s="244"/>
      <c r="HQ227" s="244"/>
      <c r="HR227" s="244"/>
      <c r="HS227" s="244"/>
      <c r="HT227" s="244"/>
      <c r="HU227" s="244"/>
      <c r="HV227" s="244"/>
      <c r="HW227" s="244"/>
      <c r="HX227" s="244"/>
      <c r="HY227" s="244"/>
      <c r="HZ227" s="244"/>
      <c r="IA227" s="244"/>
      <c r="IB227" s="244"/>
      <c r="IC227" s="244"/>
      <c r="ID227" s="244"/>
      <c r="IE227" s="244"/>
      <c r="IF227" s="244"/>
      <c r="IG227" s="244"/>
      <c r="IH227" s="244"/>
      <c r="II227" s="244"/>
      <c r="IJ227" s="244"/>
      <c r="IK227" s="244"/>
      <c r="IL227" s="244"/>
    </row>
    <row r="228" s="2" customFormat="1" ht="18" customHeight="1" spans="1:246">
      <c r="A228" s="243" t="s">
        <v>194</v>
      </c>
      <c r="B228" s="232"/>
      <c r="C228" s="232"/>
      <c r="D228" s="235"/>
      <c r="E228" s="232"/>
      <c r="F228" s="233"/>
      <c r="G228" s="245"/>
      <c r="H228" s="244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  <c r="AJ228" s="244"/>
      <c r="AK228" s="244"/>
      <c r="AL228" s="244"/>
      <c r="AM228" s="244"/>
      <c r="AN228" s="244"/>
      <c r="AO228" s="244"/>
      <c r="AP228" s="244"/>
      <c r="AQ228" s="244"/>
      <c r="AR228" s="244"/>
      <c r="AS228" s="244"/>
      <c r="AT228" s="244"/>
      <c r="AU228" s="244"/>
      <c r="AV228" s="244"/>
      <c r="AW228" s="244"/>
      <c r="AX228" s="244"/>
      <c r="AY228" s="244"/>
      <c r="AZ228" s="244"/>
      <c r="BA228" s="244"/>
      <c r="BB228" s="244"/>
      <c r="BC228" s="244"/>
      <c r="BD228" s="244"/>
      <c r="BE228" s="244"/>
      <c r="BF228" s="244"/>
      <c r="BG228" s="244"/>
      <c r="BH228" s="244"/>
      <c r="BI228" s="244"/>
      <c r="BJ228" s="244"/>
      <c r="BK228" s="244"/>
      <c r="BL228" s="244"/>
      <c r="BM228" s="244"/>
      <c r="BN228" s="244"/>
      <c r="BO228" s="244"/>
      <c r="BP228" s="244"/>
      <c r="BQ228" s="244"/>
      <c r="BR228" s="244"/>
      <c r="BS228" s="244"/>
      <c r="BT228" s="244"/>
      <c r="BU228" s="244"/>
      <c r="BV228" s="244"/>
      <c r="BW228" s="244"/>
      <c r="BX228" s="244"/>
      <c r="BY228" s="244"/>
      <c r="BZ228" s="244"/>
      <c r="CA228" s="244"/>
      <c r="CB228" s="244"/>
      <c r="CC228" s="244"/>
      <c r="CD228" s="244"/>
      <c r="CE228" s="244"/>
      <c r="CF228" s="244"/>
      <c r="CG228" s="244"/>
      <c r="CH228" s="244"/>
      <c r="CI228" s="244"/>
      <c r="CJ228" s="244"/>
      <c r="CK228" s="244"/>
      <c r="CL228" s="244"/>
      <c r="CM228" s="244"/>
      <c r="CN228" s="244"/>
      <c r="CO228" s="244"/>
      <c r="CP228" s="244"/>
      <c r="CQ228" s="244"/>
      <c r="CR228" s="244"/>
      <c r="CS228" s="244"/>
      <c r="CT228" s="244"/>
      <c r="CU228" s="244"/>
      <c r="CV228" s="244"/>
      <c r="CW228" s="244"/>
      <c r="CX228" s="244"/>
      <c r="CY228" s="244"/>
      <c r="CZ228" s="244"/>
      <c r="DA228" s="244"/>
      <c r="DB228" s="244"/>
      <c r="DC228" s="244"/>
      <c r="DD228" s="244"/>
      <c r="DE228" s="244"/>
      <c r="DF228" s="244"/>
      <c r="DG228" s="244"/>
      <c r="DH228" s="244"/>
      <c r="DI228" s="244"/>
      <c r="DJ228" s="244"/>
      <c r="DK228" s="244"/>
      <c r="DL228" s="244"/>
      <c r="DM228" s="244"/>
      <c r="DN228" s="244"/>
      <c r="DO228" s="244"/>
      <c r="DP228" s="244"/>
      <c r="DQ228" s="244"/>
      <c r="DR228" s="244"/>
      <c r="DS228" s="244"/>
      <c r="DT228" s="244"/>
      <c r="DU228" s="244"/>
      <c r="DV228" s="244"/>
      <c r="DW228" s="244"/>
      <c r="DX228" s="244"/>
      <c r="DY228" s="244"/>
      <c r="DZ228" s="244"/>
      <c r="EA228" s="244"/>
      <c r="EB228" s="244"/>
      <c r="EC228" s="244"/>
      <c r="ED228" s="244"/>
      <c r="EE228" s="244"/>
      <c r="EF228" s="244"/>
      <c r="EG228" s="244"/>
      <c r="EH228" s="244"/>
      <c r="EI228" s="244"/>
      <c r="EJ228" s="244"/>
      <c r="EK228" s="244"/>
      <c r="EL228" s="244"/>
      <c r="EM228" s="244"/>
      <c r="EN228" s="244"/>
      <c r="EO228" s="244"/>
      <c r="EP228" s="244"/>
      <c r="EQ228" s="244"/>
      <c r="ER228" s="244"/>
      <c r="ES228" s="244"/>
      <c r="ET228" s="244"/>
      <c r="EU228" s="244"/>
      <c r="EV228" s="244"/>
      <c r="EW228" s="244"/>
      <c r="EX228" s="244"/>
      <c r="EY228" s="244"/>
      <c r="EZ228" s="244"/>
      <c r="FA228" s="244"/>
      <c r="FB228" s="244"/>
      <c r="FC228" s="244"/>
      <c r="FD228" s="244"/>
      <c r="FE228" s="244"/>
      <c r="FF228" s="244"/>
      <c r="FG228" s="244"/>
      <c r="FH228" s="244"/>
      <c r="FI228" s="244"/>
      <c r="FJ228" s="244"/>
      <c r="FK228" s="244"/>
      <c r="FL228" s="244"/>
      <c r="FM228" s="244"/>
      <c r="FN228" s="244"/>
      <c r="FO228" s="244"/>
      <c r="FP228" s="244"/>
      <c r="FQ228" s="244"/>
      <c r="FR228" s="244"/>
      <c r="FS228" s="244"/>
      <c r="FT228" s="244"/>
      <c r="FU228" s="244"/>
      <c r="FV228" s="244"/>
      <c r="FW228" s="244"/>
      <c r="FX228" s="244"/>
      <c r="FY228" s="244"/>
      <c r="FZ228" s="244"/>
      <c r="GA228" s="244"/>
      <c r="GB228" s="244"/>
      <c r="GC228" s="244"/>
      <c r="GD228" s="244"/>
      <c r="GE228" s="244"/>
      <c r="GF228" s="244"/>
      <c r="GG228" s="244"/>
      <c r="GH228" s="244"/>
      <c r="GI228" s="244"/>
      <c r="GJ228" s="244"/>
      <c r="GK228" s="244"/>
      <c r="GL228" s="244"/>
      <c r="GM228" s="244"/>
      <c r="GN228" s="244"/>
      <c r="GO228" s="244"/>
      <c r="GP228" s="244"/>
      <c r="GQ228" s="244"/>
      <c r="GR228" s="244"/>
      <c r="GS228" s="244"/>
      <c r="GT228" s="244"/>
      <c r="GU228" s="244"/>
      <c r="GV228" s="244"/>
      <c r="GW228" s="244"/>
      <c r="GX228" s="244"/>
      <c r="GY228" s="244"/>
      <c r="GZ228" s="244"/>
      <c r="HA228" s="244"/>
      <c r="HB228" s="244"/>
      <c r="HC228" s="244"/>
      <c r="HD228" s="244"/>
      <c r="HE228" s="244"/>
      <c r="HF228" s="244"/>
      <c r="HG228" s="244"/>
      <c r="HH228" s="244"/>
      <c r="HI228" s="244"/>
      <c r="HJ228" s="244"/>
      <c r="HK228" s="244"/>
      <c r="HL228" s="244"/>
      <c r="HM228" s="244"/>
      <c r="HN228" s="244"/>
      <c r="HO228" s="244"/>
      <c r="HP228" s="244"/>
      <c r="HQ228" s="244"/>
      <c r="HR228" s="244"/>
      <c r="HS228" s="244"/>
      <c r="HT228" s="244"/>
      <c r="HU228" s="244"/>
      <c r="HV228" s="244"/>
      <c r="HW228" s="244"/>
      <c r="HX228" s="244"/>
      <c r="HY228" s="244"/>
      <c r="HZ228" s="244"/>
      <c r="IA228" s="244"/>
      <c r="IB228" s="244"/>
      <c r="IC228" s="244"/>
      <c r="ID228" s="244"/>
      <c r="IE228" s="244"/>
      <c r="IF228" s="244"/>
      <c r="IG228" s="244"/>
      <c r="IH228" s="244"/>
      <c r="II228" s="244"/>
      <c r="IJ228" s="244"/>
      <c r="IK228" s="244"/>
      <c r="IL228" s="244"/>
    </row>
    <row r="229" s="2" customFormat="1" ht="18" customHeight="1" spans="1:246">
      <c r="A229" s="243" t="s">
        <v>195</v>
      </c>
      <c r="B229" s="236">
        <f>SUM(B230:B231)</f>
        <v>60</v>
      </c>
      <c r="C229" s="236"/>
      <c r="D229" s="236">
        <f>SUM(D230:D231)</f>
        <v>0</v>
      </c>
      <c r="E229" s="236"/>
      <c r="F229" s="227">
        <v>0</v>
      </c>
      <c r="G229" s="245"/>
      <c r="H229" s="244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  <c r="AJ229" s="244"/>
      <c r="AK229" s="244"/>
      <c r="AL229" s="244"/>
      <c r="AM229" s="244"/>
      <c r="AN229" s="244"/>
      <c r="AO229" s="244"/>
      <c r="AP229" s="244"/>
      <c r="AQ229" s="244"/>
      <c r="AR229" s="244"/>
      <c r="AS229" s="244"/>
      <c r="AT229" s="244"/>
      <c r="AU229" s="244"/>
      <c r="AV229" s="244"/>
      <c r="AW229" s="244"/>
      <c r="AX229" s="244"/>
      <c r="AY229" s="244"/>
      <c r="AZ229" s="244"/>
      <c r="BA229" s="244"/>
      <c r="BB229" s="244"/>
      <c r="BC229" s="244"/>
      <c r="BD229" s="244"/>
      <c r="BE229" s="244"/>
      <c r="BF229" s="244"/>
      <c r="BG229" s="244"/>
      <c r="BH229" s="244"/>
      <c r="BI229" s="244"/>
      <c r="BJ229" s="244"/>
      <c r="BK229" s="244"/>
      <c r="BL229" s="244"/>
      <c r="BM229" s="244"/>
      <c r="BN229" s="244"/>
      <c r="BO229" s="244"/>
      <c r="BP229" s="244"/>
      <c r="BQ229" s="244"/>
      <c r="BR229" s="244"/>
      <c r="BS229" s="244"/>
      <c r="BT229" s="244"/>
      <c r="BU229" s="244"/>
      <c r="BV229" s="244"/>
      <c r="BW229" s="244"/>
      <c r="BX229" s="244"/>
      <c r="BY229" s="244"/>
      <c r="BZ229" s="244"/>
      <c r="CA229" s="244"/>
      <c r="CB229" s="244"/>
      <c r="CC229" s="244"/>
      <c r="CD229" s="244"/>
      <c r="CE229" s="244"/>
      <c r="CF229" s="244"/>
      <c r="CG229" s="244"/>
      <c r="CH229" s="244"/>
      <c r="CI229" s="244"/>
      <c r="CJ229" s="244"/>
      <c r="CK229" s="244"/>
      <c r="CL229" s="244"/>
      <c r="CM229" s="244"/>
      <c r="CN229" s="244"/>
      <c r="CO229" s="244"/>
      <c r="CP229" s="244"/>
      <c r="CQ229" s="244"/>
      <c r="CR229" s="244"/>
      <c r="CS229" s="244"/>
      <c r="CT229" s="244"/>
      <c r="CU229" s="244"/>
      <c r="CV229" s="244"/>
      <c r="CW229" s="244"/>
      <c r="CX229" s="244"/>
      <c r="CY229" s="244"/>
      <c r="CZ229" s="244"/>
      <c r="DA229" s="244"/>
      <c r="DB229" s="244"/>
      <c r="DC229" s="244"/>
      <c r="DD229" s="244"/>
      <c r="DE229" s="244"/>
      <c r="DF229" s="244"/>
      <c r="DG229" s="244"/>
      <c r="DH229" s="244"/>
      <c r="DI229" s="244"/>
      <c r="DJ229" s="244"/>
      <c r="DK229" s="244"/>
      <c r="DL229" s="244"/>
      <c r="DM229" s="244"/>
      <c r="DN229" s="244"/>
      <c r="DO229" s="244"/>
      <c r="DP229" s="244"/>
      <c r="DQ229" s="244"/>
      <c r="DR229" s="244"/>
      <c r="DS229" s="244"/>
      <c r="DT229" s="244"/>
      <c r="DU229" s="244"/>
      <c r="DV229" s="244"/>
      <c r="DW229" s="244"/>
      <c r="DX229" s="244"/>
      <c r="DY229" s="244"/>
      <c r="DZ229" s="244"/>
      <c r="EA229" s="244"/>
      <c r="EB229" s="244"/>
      <c r="EC229" s="244"/>
      <c r="ED229" s="244"/>
      <c r="EE229" s="244"/>
      <c r="EF229" s="244"/>
      <c r="EG229" s="244"/>
      <c r="EH229" s="244"/>
      <c r="EI229" s="244"/>
      <c r="EJ229" s="244"/>
      <c r="EK229" s="244"/>
      <c r="EL229" s="244"/>
      <c r="EM229" s="244"/>
      <c r="EN229" s="244"/>
      <c r="EO229" s="244"/>
      <c r="EP229" s="244"/>
      <c r="EQ229" s="244"/>
      <c r="ER229" s="244"/>
      <c r="ES229" s="244"/>
      <c r="ET229" s="244"/>
      <c r="EU229" s="244"/>
      <c r="EV229" s="244"/>
      <c r="EW229" s="244"/>
      <c r="EX229" s="244"/>
      <c r="EY229" s="244"/>
      <c r="EZ229" s="244"/>
      <c r="FA229" s="244"/>
      <c r="FB229" s="244"/>
      <c r="FC229" s="244"/>
      <c r="FD229" s="244"/>
      <c r="FE229" s="244"/>
      <c r="FF229" s="244"/>
      <c r="FG229" s="244"/>
      <c r="FH229" s="244"/>
      <c r="FI229" s="244"/>
      <c r="FJ229" s="244"/>
      <c r="FK229" s="244"/>
      <c r="FL229" s="244"/>
      <c r="FM229" s="244"/>
      <c r="FN229" s="244"/>
      <c r="FO229" s="244"/>
      <c r="FP229" s="244"/>
      <c r="FQ229" s="244"/>
      <c r="FR229" s="244"/>
      <c r="FS229" s="244"/>
      <c r="FT229" s="244"/>
      <c r="FU229" s="244"/>
      <c r="FV229" s="244"/>
      <c r="FW229" s="244"/>
      <c r="FX229" s="244"/>
      <c r="FY229" s="244"/>
      <c r="FZ229" s="244"/>
      <c r="GA229" s="244"/>
      <c r="GB229" s="244"/>
      <c r="GC229" s="244"/>
      <c r="GD229" s="244"/>
      <c r="GE229" s="244"/>
      <c r="GF229" s="244"/>
      <c r="GG229" s="244"/>
      <c r="GH229" s="244"/>
      <c r="GI229" s="244"/>
      <c r="GJ229" s="244"/>
      <c r="GK229" s="244"/>
      <c r="GL229" s="244"/>
      <c r="GM229" s="244"/>
      <c r="GN229" s="244"/>
      <c r="GO229" s="244"/>
      <c r="GP229" s="244"/>
      <c r="GQ229" s="244"/>
      <c r="GR229" s="244"/>
      <c r="GS229" s="244"/>
      <c r="GT229" s="244"/>
      <c r="GU229" s="244"/>
      <c r="GV229" s="244"/>
      <c r="GW229" s="244"/>
      <c r="GX229" s="244"/>
      <c r="GY229" s="244"/>
      <c r="GZ229" s="244"/>
      <c r="HA229" s="244"/>
      <c r="HB229" s="244"/>
      <c r="HC229" s="244"/>
      <c r="HD229" s="244"/>
      <c r="HE229" s="244"/>
      <c r="HF229" s="244"/>
      <c r="HG229" s="244"/>
      <c r="HH229" s="244"/>
      <c r="HI229" s="244"/>
      <c r="HJ229" s="244"/>
      <c r="HK229" s="244"/>
      <c r="HL229" s="244"/>
      <c r="HM229" s="244"/>
      <c r="HN229" s="244"/>
      <c r="HO229" s="244"/>
      <c r="HP229" s="244"/>
      <c r="HQ229" s="244"/>
      <c r="HR229" s="244"/>
      <c r="HS229" s="244"/>
      <c r="HT229" s="244"/>
      <c r="HU229" s="244"/>
      <c r="HV229" s="244"/>
      <c r="HW229" s="244"/>
      <c r="HX229" s="244"/>
      <c r="HY229" s="244"/>
      <c r="HZ229" s="244"/>
      <c r="IA229" s="244"/>
      <c r="IB229" s="244"/>
      <c r="IC229" s="244"/>
      <c r="ID229" s="244"/>
      <c r="IE229" s="244"/>
      <c r="IF229" s="244"/>
      <c r="IG229" s="244"/>
      <c r="IH229" s="244"/>
      <c r="II229" s="244"/>
      <c r="IJ229" s="244"/>
      <c r="IK229" s="244"/>
      <c r="IL229" s="244"/>
    </row>
    <row r="230" s="2" customFormat="1" ht="18" customHeight="1" spans="1:246">
      <c r="A230" s="243" t="s">
        <v>196</v>
      </c>
      <c r="B230" s="236"/>
      <c r="C230" s="236"/>
      <c r="D230" s="236"/>
      <c r="E230" s="236"/>
      <c r="F230" s="227"/>
      <c r="G230" s="245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  <c r="AJ230" s="244"/>
      <c r="AK230" s="244"/>
      <c r="AL230" s="244"/>
      <c r="AM230" s="244"/>
      <c r="AN230" s="244"/>
      <c r="AO230" s="244"/>
      <c r="AP230" s="244"/>
      <c r="AQ230" s="244"/>
      <c r="AR230" s="244"/>
      <c r="AS230" s="244"/>
      <c r="AT230" s="244"/>
      <c r="AU230" s="244"/>
      <c r="AV230" s="244"/>
      <c r="AW230" s="244"/>
      <c r="AX230" s="244"/>
      <c r="AY230" s="244"/>
      <c r="AZ230" s="244"/>
      <c r="BA230" s="244"/>
      <c r="BB230" s="244"/>
      <c r="BC230" s="244"/>
      <c r="BD230" s="244"/>
      <c r="BE230" s="244"/>
      <c r="BF230" s="244"/>
      <c r="BG230" s="244"/>
      <c r="BH230" s="244"/>
      <c r="BI230" s="244"/>
      <c r="BJ230" s="244"/>
      <c r="BK230" s="244"/>
      <c r="BL230" s="244"/>
      <c r="BM230" s="244"/>
      <c r="BN230" s="244"/>
      <c r="BO230" s="244"/>
      <c r="BP230" s="244"/>
      <c r="BQ230" s="244"/>
      <c r="BR230" s="244"/>
      <c r="BS230" s="244"/>
      <c r="BT230" s="244"/>
      <c r="BU230" s="244"/>
      <c r="BV230" s="244"/>
      <c r="BW230" s="244"/>
      <c r="BX230" s="244"/>
      <c r="BY230" s="244"/>
      <c r="BZ230" s="244"/>
      <c r="CA230" s="244"/>
      <c r="CB230" s="244"/>
      <c r="CC230" s="244"/>
      <c r="CD230" s="244"/>
      <c r="CE230" s="244"/>
      <c r="CF230" s="244"/>
      <c r="CG230" s="244"/>
      <c r="CH230" s="244"/>
      <c r="CI230" s="244"/>
      <c r="CJ230" s="244"/>
      <c r="CK230" s="244"/>
      <c r="CL230" s="244"/>
      <c r="CM230" s="244"/>
      <c r="CN230" s="244"/>
      <c r="CO230" s="244"/>
      <c r="CP230" s="244"/>
      <c r="CQ230" s="244"/>
      <c r="CR230" s="244"/>
      <c r="CS230" s="244"/>
      <c r="CT230" s="244"/>
      <c r="CU230" s="244"/>
      <c r="CV230" s="244"/>
      <c r="CW230" s="244"/>
      <c r="CX230" s="244"/>
      <c r="CY230" s="244"/>
      <c r="CZ230" s="244"/>
      <c r="DA230" s="244"/>
      <c r="DB230" s="244"/>
      <c r="DC230" s="244"/>
      <c r="DD230" s="244"/>
      <c r="DE230" s="244"/>
      <c r="DF230" s="244"/>
      <c r="DG230" s="244"/>
      <c r="DH230" s="244"/>
      <c r="DI230" s="244"/>
      <c r="DJ230" s="244"/>
      <c r="DK230" s="244"/>
      <c r="DL230" s="244"/>
      <c r="DM230" s="244"/>
      <c r="DN230" s="244"/>
      <c r="DO230" s="244"/>
      <c r="DP230" s="244"/>
      <c r="DQ230" s="244"/>
      <c r="DR230" s="244"/>
      <c r="DS230" s="244"/>
      <c r="DT230" s="244"/>
      <c r="DU230" s="244"/>
      <c r="DV230" s="244"/>
      <c r="DW230" s="244"/>
      <c r="DX230" s="244"/>
      <c r="DY230" s="244"/>
      <c r="DZ230" s="244"/>
      <c r="EA230" s="244"/>
      <c r="EB230" s="244"/>
      <c r="EC230" s="244"/>
      <c r="ED230" s="244"/>
      <c r="EE230" s="244"/>
      <c r="EF230" s="244"/>
      <c r="EG230" s="244"/>
      <c r="EH230" s="244"/>
      <c r="EI230" s="244"/>
      <c r="EJ230" s="244"/>
      <c r="EK230" s="244"/>
      <c r="EL230" s="244"/>
      <c r="EM230" s="244"/>
      <c r="EN230" s="244"/>
      <c r="EO230" s="244"/>
      <c r="EP230" s="244"/>
      <c r="EQ230" s="244"/>
      <c r="ER230" s="244"/>
      <c r="ES230" s="244"/>
      <c r="ET230" s="244"/>
      <c r="EU230" s="244"/>
      <c r="EV230" s="244"/>
      <c r="EW230" s="244"/>
      <c r="EX230" s="244"/>
      <c r="EY230" s="244"/>
      <c r="EZ230" s="244"/>
      <c r="FA230" s="244"/>
      <c r="FB230" s="244"/>
      <c r="FC230" s="244"/>
      <c r="FD230" s="244"/>
      <c r="FE230" s="244"/>
      <c r="FF230" s="244"/>
      <c r="FG230" s="244"/>
      <c r="FH230" s="244"/>
      <c r="FI230" s="244"/>
      <c r="FJ230" s="244"/>
      <c r="FK230" s="244"/>
      <c r="FL230" s="244"/>
      <c r="FM230" s="244"/>
      <c r="FN230" s="244"/>
      <c r="FO230" s="244"/>
      <c r="FP230" s="244"/>
      <c r="FQ230" s="244"/>
      <c r="FR230" s="244"/>
      <c r="FS230" s="244"/>
      <c r="FT230" s="244"/>
      <c r="FU230" s="244"/>
      <c r="FV230" s="244"/>
      <c r="FW230" s="244"/>
      <c r="FX230" s="244"/>
      <c r="FY230" s="244"/>
      <c r="FZ230" s="244"/>
      <c r="GA230" s="244"/>
      <c r="GB230" s="244"/>
      <c r="GC230" s="244"/>
      <c r="GD230" s="244"/>
      <c r="GE230" s="244"/>
      <c r="GF230" s="244"/>
      <c r="GG230" s="244"/>
      <c r="GH230" s="244"/>
      <c r="GI230" s="244"/>
      <c r="GJ230" s="244"/>
      <c r="GK230" s="244"/>
      <c r="GL230" s="244"/>
      <c r="GM230" s="244"/>
      <c r="GN230" s="244"/>
      <c r="GO230" s="244"/>
      <c r="GP230" s="244"/>
      <c r="GQ230" s="244"/>
      <c r="GR230" s="244"/>
      <c r="GS230" s="244"/>
      <c r="GT230" s="244"/>
      <c r="GU230" s="244"/>
      <c r="GV230" s="244"/>
      <c r="GW230" s="244"/>
      <c r="GX230" s="244"/>
      <c r="GY230" s="244"/>
      <c r="GZ230" s="244"/>
      <c r="HA230" s="244"/>
      <c r="HB230" s="244"/>
      <c r="HC230" s="244"/>
      <c r="HD230" s="244"/>
      <c r="HE230" s="244"/>
      <c r="HF230" s="244"/>
      <c r="HG230" s="244"/>
      <c r="HH230" s="244"/>
      <c r="HI230" s="244"/>
      <c r="HJ230" s="244"/>
      <c r="HK230" s="244"/>
      <c r="HL230" s="244"/>
      <c r="HM230" s="244"/>
      <c r="HN230" s="244"/>
      <c r="HO230" s="244"/>
      <c r="HP230" s="244"/>
      <c r="HQ230" s="244"/>
      <c r="HR230" s="244"/>
      <c r="HS230" s="244"/>
      <c r="HT230" s="244"/>
      <c r="HU230" s="244"/>
      <c r="HV230" s="244"/>
      <c r="HW230" s="244"/>
      <c r="HX230" s="244"/>
      <c r="HY230" s="244"/>
      <c r="HZ230" s="244"/>
      <c r="IA230" s="244"/>
      <c r="IB230" s="244"/>
      <c r="IC230" s="244"/>
      <c r="ID230" s="244"/>
      <c r="IE230" s="244"/>
      <c r="IF230" s="244"/>
      <c r="IG230" s="244"/>
      <c r="IH230" s="244"/>
      <c r="II230" s="244"/>
      <c r="IJ230" s="244"/>
      <c r="IK230" s="244"/>
      <c r="IL230" s="244"/>
    </row>
    <row r="231" s="2" customFormat="1" ht="18" customHeight="1" spans="1:246">
      <c r="A231" s="243" t="s">
        <v>197</v>
      </c>
      <c r="B231" s="232">
        <v>60</v>
      </c>
      <c r="C231" s="232"/>
      <c r="D231" s="235"/>
      <c r="E231" s="232"/>
      <c r="F231" s="233"/>
      <c r="G231" s="245"/>
      <c r="H231" s="244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  <c r="AJ231" s="244"/>
      <c r="AK231" s="244"/>
      <c r="AL231" s="244"/>
      <c r="AM231" s="244"/>
      <c r="AN231" s="244"/>
      <c r="AO231" s="244"/>
      <c r="AP231" s="244"/>
      <c r="AQ231" s="244"/>
      <c r="AR231" s="244"/>
      <c r="AS231" s="244"/>
      <c r="AT231" s="244"/>
      <c r="AU231" s="244"/>
      <c r="AV231" s="244"/>
      <c r="AW231" s="244"/>
      <c r="AX231" s="244"/>
      <c r="AY231" s="244"/>
      <c r="AZ231" s="244"/>
      <c r="BA231" s="244"/>
      <c r="BB231" s="244"/>
      <c r="BC231" s="244"/>
      <c r="BD231" s="244"/>
      <c r="BE231" s="244"/>
      <c r="BF231" s="244"/>
      <c r="BG231" s="244"/>
      <c r="BH231" s="244"/>
      <c r="BI231" s="244"/>
      <c r="BJ231" s="244"/>
      <c r="BK231" s="244"/>
      <c r="BL231" s="244"/>
      <c r="BM231" s="244"/>
      <c r="BN231" s="244"/>
      <c r="BO231" s="244"/>
      <c r="BP231" s="244"/>
      <c r="BQ231" s="244"/>
      <c r="BR231" s="244"/>
      <c r="BS231" s="244"/>
      <c r="BT231" s="244"/>
      <c r="BU231" s="244"/>
      <c r="BV231" s="244"/>
      <c r="BW231" s="244"/>
      <c r="BX231" s="244"/>
      <c r="BY231" s="244"/>
      <c r="BZ231" s="244"/>
      <c r="CA231" s="244"/>
      <c r="CB231" s="244"/>
      <c r="CC231" s="244"/>
      <c r="CD231" s="244"/>
      <c r="CE231" s="244"/>
      <c r="CF231" s="244"/>
      <c r="CG231" s="244"/>
      <c r="CH231" s="244"/>
      <c r="CI231" s="244"/>
      <c r="CJ231" s="244"/>
      <c r="CK231" s="244"/>
      <c r="CL231" s="244"/>
      <c r="CM231" s="244"/>
      <c r="CN231" s="244"/>
      <c r="CO231" s="244"/>
      <c r="CP231" s="244"/>
      <c r="CQ231" s="244"/>
      <c r="CR231" s="244"/>
      <c r="CS231" s="244"/>
      <c r="CT231" s="244"/>
      <c r="CU231" s="244"/>
      <c r="CV231" s="244"/>
      <c r="CW231" s="244"/>
      <c r="CX231" s="244"/>
      <c r="CY231" s="244"/>
      <c r="CZ231" s="244"/>
      <c r="DA231" s="244"/>
      <c r="DB231" s="244"/>
      <c r="DC231" s="244"/>
      <c r="DD231" s="244"/>
      <c r="DE231" s="244"/>
      <c r="DF231" s="244"/>
      <c r="DG231" s="244"/>
      <c r="DH231" s="244"/>
      <c r="DI231" s="244"/>
      <c r="DJ231" s="244"/>
      <c r="DK231" s="244"/>
      <c r="DL231" s="244"/>
      <c r="DM231" s="244"/>
      <c r="DN231" s="244"/>
      <c r="DO231" s="244"/>
      <c r="DP231" s="244"/>
      <c r="DQ231" s="244"/>
      <c r="DR231" s="244"/>
      <c r="DS231" s="244"/>
      <c r="DT231" s="244"/>
      <c r="DU231" s="244"/>
      <c r="DV231" s="244"/>
      <c r="DW231" s="244"/>
      <c r="DX231" s="244"/>
      <c r="DY231" s="244"/>
      <c r="DZ231" s="244"/>
      <c r="EA231" s="244"/>
      <c r="EB231" s="244"/>
      <c r="EC231" s="244"/>
      <c r="ED231" s="244"/>
      <c r="EE231" s="244"/>
      <c r="EF231" s="244"/>
      <c r="EG231" s="244"/>
      <c r="EH231" s="244"/>
      <c r="EI231" s="244"/>
      <c r="EJ231" s="244"/>
      <c r="EK231" s="244"/>
      <c r="EL231" s="244"/>
      <c r="EM231" s="244"/>
      <c r="EN231" s="244"/>
      <c r="EO231" s="244"/>
      <c r="EP231" s="244"/>
      <c r="EQ231" s="244"/>
      <c r="ER231" s="244"/>
      <c r="ES231" s="244"/>
      <c r="ET231" s="244"/>
      <c r="EU231" s="244"/>
      <c r="EV231" s="244"/>
      <c r="EW231" s="244"/>
      <c r="EX231" s="244"/>
      <c r="EY231" s="244"/>
      <c r="EZ231" s="244"/>
      <c r="FA231" s="244"/>
      <c r="FB231" s="244"/>
      <c r="FC231" s="244"/>
      <c r="FD231" s="244"/>
      <c r="FE231" s="244"/>
      <c r="FF231" s="244"/>
      <c r="FG231" s="244"/>
      <c r="FH231" s="244"/>
      <c r="FI231" s="244"/>
      <c r="FJ231" s="244"/>
      <c r="FK231" s="244"/>
      <c r="FL231" s="244"/>
      <c r="FM231" s="244"/>
      <c r="FN231" s="244"/>
      <c r="FO231" s="244"/>
      <c r="FP231" s="244"/>
      <c r="FQ231" s="244"/>
      <c r="FR231" s="244"/>
      <c r="FS231" s="244"/>
      <c r="FT231" s="244"/>
      <c r="FU231" s="244"/>
      <c r="FV231" s="244"/>
      <c r="FW231" s="244"/>
      <c r="FX231" s="244"/>
      <c r="FY231" s="244"/>
      <c r="FZ231" s="244"/>
      <c r="GA231" s="244"/>
      <c r="GB231" s="244"/>
      <c r="GC231" s="244"/>
      <c r="GD231" s="244"/>
      <c r="GE231" s="244"/>
      <c r="GF231" s="244"/>
      <c r="GG231" s="244"/>
      <c r="GH231" s="244"/>
      <c r="GI231" s="244"/>
      <c r="GJ231" s="244"/>
      <c r="GK231" s="244"/>
      <c r="GL231" s="244"/>
      <c r="GM231" s="244"/>
      <c r="GN231" s="244"/>
      <c r="GO231" s="244"/>
      <c r="GP231" s="244"/>
      <c r="GQ231" s="244"/>
      <c r="GR231" s="244"/>
      <c r="GS231" s="244"/>
      <c r="GT231" s="244"/>
      <c r="GU231" s="244"/>
      <c r="GV231" s="244"/>
      <c r="GW231" s="244"/>
      <c r="GX231" s="244"/>
      <c r="GY231" s="244"/>
      <c r="GZ231" s="244"/>
      <c r="HA231" s="244"/>
      <c r="HB231" s="244"/>
      <c r="HC231" s="244"/>
      <c r="HD231" s="244"/>
      <c r="HE231" s="244"/>
      <c r="HF231" s="244"/>
      <c r="HG231" s="244"/>
      <c r="HH231" s="244"/>
      <c r="HI231" s="244"/>
      <c r="HJ231" s="244"/>
      <c r="HK231" s="244"/>
      <c r="HL231" s="244"/>
      <c r="HM231" s="244"/>
      <c r="HN231" s="244"/>
      <c r="HO231" s="244"/>
      <c r="HP231" s="244"/>
      <c r="HQ231" s="244"/>
      <c r="HR231" s="244"/>
      <c r="HS231" s="244"/>
      <c r="HT231" s="244"/>
      <c r="HU231" s="244"/>
      <c r="HV231" s="244"/>
      <c r="HW231" s="244"/>
      <c r="HX231" s="244"/>
      <c r="HY231" s="244"/>
      <c r="HZ231" s="244"/>
      <c r="IA231" s="244"/>
      <c r="IB231" s="244"/>
      <c r="IC231" s="244"/>
      <c r="ID231" s="244"/>
      <c r="IE231" s="244"/>
      <c r="IF231" s="244"/>
      <c r="IG231" s="244"/>
      <c r="IH231" s="244"/>
      <c r="II231" s="244"/>
      <c r="IJ231" s="244"/>
      <c r="IK231" s="244"/>
      <c r="IL231" s="244"/>
    </row>
    <row r="232" s="2" customFormat="1" ht="18" customHeight="1" spans="1:246">
      <c r="A232" s="243" t="s">
        <v>198</v>
      </c>
      <c r="B232" s="236"/>
      <c r="C232" s="236"/>
      <c r="D232" s="236"/>
      <c r="E232" s="236"/>
      <c r="F232" s="227">
        <v>0</v>
      </c>
      <c r="G232" s="245"/>
      <c r="H232" s="244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  <c r="AJ232" s="244"/>
      <c r="AK232" s="244"/>
      <c r="AL232" s="244"/>
      <c r="AM232" s="244"/>
      <c r="AN232" s="244"/>
      <c r="AO232" s="244"/>
      <c r="AP232" s="244"/>
      <c r="AQ232" s="244"/>
      <c r="AR232" s="244"/>
      <c r="AS232" s="244"/>
      <c r="AT232" s="244"/>
      <c r="AU232" s="244"/>
      <c r="AV232" s="244"/>
      <c r="AW232" s="244"/>
      <c r="AX232" s="244"/>
      <c r="AY232" s="244"/>
      <c r="AZ232" s="244"/>
      <c r="BA232" s="244"/>
      <c r="BB232" s="244"/>
      <c r="BC232" s="244"/>
      <c r="BD232" s="244"/>
      <c r="BE232" s="244"/>
      <c r="BF232" s="244"/>
      <c r="BG232" s="244"/>
      <c r="BH232" s="244"/>
      <c r="BI232" s="244"/>
      <c r="BJ232" s="244"/>
      <c r="BK232" s="244"/>
      <c r="BL232" s="244"/>
      <c r="BM232" s="244"/>
      <c r="BN232" s="244"/>
      <c r="BO232" s="244"/>
      <c r="BP232" s="244"/>
      <c r="BQ232" s="244"/>
      <c r="BR232" s="244"/>
      <c r="BS232" s="244"/>
      <c r="BT232" s="244"/>
      <c r="BU232" s="244"/>
      <c r="BV232" s="244"/>
      <c r="BW232" s="244"/>
      <c r="BX232" s="244"/>
      <c r="BY232" s="244"/>
      <c r="BZ232" s="244"/>
      <c r="CA232" s="244"/>
      <c r="CB232" s="244"/>
      <c r="CC232" s="244"/>
      <c r="CD232" s="244"/>
      <c r="CE232" s="244"/>
      <c r="CF232" s="244"/>
      <c r="CG232" s="244"/>
      <c r="CH232" s="244"/>
      <c r="CI232" s="244"/>
      <c r="CJ232" s="244"/>
      <c r="CK232" s="244"/>
      <c r="CL232" s="244"/>
      <c r="CM232" s="244"/>
      <c r="CN232" s="244"/>
      <c r="CO232" s="244"/>
      <c r="CP232" s="244"/>
      <c r="CQ232" s="244"/>
      <c r="CR232" s="244"/>
      <c r="CS232" s="244"/>
      <c r="CT232" s="244"/>
      <c r="CU232" s="244"/>
      <c r="CV232" s="244"/>
      <c r="CW232" s="244"/>
      <c r="CX232" s="244"/>
      <c r="CY232" s="244"/>
      <c r="CZ232" s="244"/>
      <c r="DA232" s="244"/>
      <c r="DB232" s="244"/>
      <c r="DC232" s="244"/>
      <c r="DD232" s="244"/>
      <c r="DE232" s="244"/>
      <c r="DF232" s="244"/>
      <c r="DG232" s="244"/>
      <c r="DH232" s="244"/>
      <c r="DI232" s="244"/>
      <c r="DJ232" s="244"/>
      <c r="DK232" s="244"/>
      <c r="DL232" s="244"/>
      <c r="DM232" s="244"/>
      <c r="DN232" s="244"/>
      <c r="DO232" s="244"/>
      <c r="DP232" s="244"/>
      <c r="DQ232" s="244"/>
      <c r="DR232" s="244"/>
      <c r="DS232" s="244"/>
      <c r="DT232" s="244"/>
      <c r="DU232" s="244"/>
      <c r="DV232" s="244"/>
      <c r="DW232" s="244"/>
      <c r="DX232" s="244"/>
      <c r="DY232" s="244"/>
      <c r="DZ232" s="244"/>
      <c r="EA232" s="244"/>
      <c r="EB232" s="244"/>
      <c r="EC232" s="244"/>
      <c r="ED232" s="244"/>
      <c r="EE232" s="244"/>
      <c r="EF232" s="244"/>
      <c r="EG232" s="244"/>
      <c r="EH232" s="244"/>
      <c r="EI232" s="244"/>
      <c r="EJ232" s="244"/>
      <c r="EK232" s="244"/>
      <c r="EL232" s="244"/>
      <c r="EM232" s="244"/>
      <c r="EN232" s="244"/>
      <c r="EO232" s="244"/>
      <c r="EP232" s="244"/>
      <c r="EQ232" s="244"/>
      <c r="ER232" s="244"/>
      <c r="ES232" s="244"/>
      <c r="ET232" s="244"/>
      <c r="EU232" s="244"/>
      <c r="EV232" s="244"/>
      <c r="EW232" s="244"/>
      <c r="EX232" s="244"/>
      <c r="EY232" s="244"/>
      <c r="EZ232" s="244"/>
      <c r="FA232" s="244"/>
      <c r="FB232" s="244"/>
      <c r="FC232" s="244"/>
      <c r="FD232" s="244"/>
      <c r="FE232" s="244"/>
      <c r="FF232" s="244"/>
      <c r="FG232" s="244"/>
      <c r="FH232" s="244"/>
      <c r="FI232" s="244"/>
      <c r="FJ232" s="244"/>
      <c r="FK232" s="244"/>
      <c r="FL232" s="244"/>
      <c r="FM232" s="244"/>
      <c r="FN232" s="244"/>
      <c r="FO232" s="244"/>
      <c r="FP232" s="244"/>
      <c r="FQ232" s="244"/>
      <c r="FR232" s="244"/>
      <c r="FS232" s="244"/>
      <c r="FT232" s="244"/>
      <c r="FU232" s="244"/>
      <c r="FV232" s="244"/>
      <c r="FW232" s="244"/>
      <c r="FX232" s="244"/>
      <c r="FY232" s="244"/>
      <c r="FZ232" s="244"/>
      <c r="GA232" s="244"/>
      <c r="GB232" s="244"/>
      <c r="GC232" s="244"/>
      <c r="GD232" s="244"/>
      <c r="GE232" s="244"/>
      <c r="GF232" s="244"/>
      <c r="GG232" s="244"/>
      <c r="GH232" s="244"/>
      <c r="GI232" s="244"/>
      <c r="GJ232" s="244"/>
      <c r="GK232" s="244"/>
      <c r="GL232" s="244"/>
      <c r="GM232" s="244"/>
      <c r="GN232" s="244"/>
      <c r="GO232" s="244"/>
      <c r="GP232" s="244"/>
      <c r="GQ232" s="244"/>
      <c r="GR232" s="244"/>
      <c r="GS232" s="244"/>
      <c r="GT232" s="244"/>
      <c r="GU232" s="244"/>
      <c r="GV232" s="244"/>
      <c r="GW232" s="244"/>
      <c r="GX232" s="244"/>
      <c r="GY232" s="244"/>
      <c r="GZ232" s="244"/>
      <c r="HA232" s="244"/>
      <c r="HB232" s="244"/>
      <c r="HC232" s="244"/>
      <c r="HD232" s="244"/>
      <c r="HE232" s="244"/>
      <c r="HF232" s="244"/>
      <c r="HG232" s="244"/>
      <c r="HH232" s="244"/>
      <c r="HI232" s="244"/>
      <c r="HJ232" s="244"/>
      <c r="HK232" s="244"/>
      <c r="HL232" s="244"/>
      <c r="HM232" s="244"/>
      <c r="HN232" s="244"/>
      <c r="HO232" s="244"/>
      <c r="HP232" s="244"/>
      <c r="HQ232" s="244"/>
      <c r="HR232" s="244"/>
      <c r="HS232" s="244"/>
      <c r="HT232" s="244"/>
      <c r="HU232" s="244"/>
      <c r="HV232" s="244"/>
      <c r="HW232" s="244"/>
      <c r="HX232" s="244"/>
      <c r="HY232" s="244"/>
      <c r="HZ232" s="244"/>
      <c r="IA232" s="244"/>
      <c r="IB232" s="244"/>
      <c r="IC232" s="244"/>
      <c r="ID232" s="244"/>
      <c r="IE232" s="244"/>
      <c r="IF232" s="244"/>
      <c r="IG232" s="244"/>
      <c r="IH232" s="244"/>
      <c r="II232" s="244"/>
      <c r="IJ232" s="244"/>
      <c r="IK232" s="244"/>
      <c r="IL232" s="244"/>
    </row>
    <row r="233" s="2" customFormat="1" ht="18" customHeight="1" spans="1:246">
      <c r="A233" s="243" t="s">
        <v>199</v>
      </c>
      <c r="B233" s="226">
        <f>B234+B238+B240</f>
        <v>3290</v>
      </c>
      <c r="C233" s="226"/>
      <c r="D233" s="226">
        <f>D234+D238+D240</f>
        <v>1199</v>
      </c>
      <c r="E233" s="226"/>
      <c r="F233" s="227">
        <f>D233/B233*100</f>
        <v>36.4437689969605</v>
      </c>
      <c r="G233" s="245"/>
      <c r="H233" s="244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  <c r="AJ233" s="244"/>
      <c r="AK233" s="244"/>
      <c r="AL233" s="244"/>
      <c r="AM233" s="244"/>
      <c r="AN233" s="244"/>
      <c r="AO233" s="244"/>
      <c r="AP233" s="244"/>
      <c r="AQ233" s="244"/>
      <c r="AR233" s="244"/>
      <c r="AS233" s="244"/>
      <c r="AT233" s="244"/>
      <c r="AU233" s="244"/>
      <c r="AV233" s="244"/>
      <c r="AW233" s="244"/>
      <c r="AX233" s="244"/>
      <c r="AY233" s="244"/>
      <c r="AZ233" s="244"/>
      <c r="BA233" s="244"/>
      <c r="BB233" s="244"/>
      <c r="BC233" s="244"/>
      <c r="BD233" s="244"/>
      <c r="BE233" s="244"/>
      <c r="BF233" s="244"/>
      <c r="BG233" s="244"/>
      <c r="BH233" s="244"/>
      <c r="BI233" s="244"/>
      <c r="BJ233" s="244"/>
      <c r="BK233" s="244"/>
      <c r="BL233" s="244"/>
      <c r="BM233" s="244"/>
      <c r="BN233" s="244"/>
      <c r="BO233" s="244"/>
      <c r="BP233" s="244"/>
      <c r="BQ233" s="244"/>
      <c r="BR233" s="244"/>
      <c r="BS233" s="244"/>
      <c r="BT233" s="244"/>
      <c r="BU233" s="244"/>
      <c r="BV233" s="244"/>
      <c r="BW233" s="244"/>
      <c r="BX233" s="244"/>
      <c r="BY233" s="244"/>
      <c r="BZ233" s="244"/>
      <c r="CA233" s="244"/>
      <c r="CB233" s="244"/>
      <c r="CC233" s="244"/>
      <c r="CD233" s="244"/>
      <c r="CE233" s="244"/>
      <c r="CF233" s="244"/>
      <c r="CG233" s="244"/>
      <c r="CH233" s="244"/>
      <c r="CI233" s="244"/>
      <c r="CJ233" s="244"/>
      <c r="CK233" s="244"/>
      <c r="CL233" s="244"/>
      <c r="CM233" s="244"/>
      <c r="CN233" s="244"/>
      <c r="CO233" s="244"/>
      <c r="CP233" s="244"/>
      <c r="CQ233" s="244"/>
      <c r="CR233" s="244"/>
      <c r="CS233" s="244"/>
      <c r="CT233" s="244"/>
      <c r="CU233" s="244"/>
      <c r="CV233" s="244"/>
      <c r="CW233" s="244"/>
      <c r="CX233" s="244"/>
      <c r="CY233" s="244"/>
      <c r="CZ233" s="244"/>
      <c r="DA233" s="244"/>
      <c r="DB233" s="244"/>
      <c r="DC233" s="244"/>
      <c r="DD233" s="244"/>
      <c r="DE233" s="244"/>
      <c r="DF233" s="244"/>
      <c r="DG233" s="244"/>
      <c r="DH233" s="244"/>
      <c r="DI233" s="244"/>
      <c r="DJ233" s="244"/>
      <c r="DK233" s="244"/>
      <c r="DL233" s="244"/>
      <c r="DM233" s="244"/>
      <c r="DN233" s="244"/>
      <c r="DO233" s="244"/>
      <c r="DP233" s="244"/>
      <c r="DQ233" s="244"/>
      <c r="DR233" s="244"/>
      <c r="DS233" s="244"/>
      <c r="DT233" s="244"/>
      <c r="DU233" s="244"/>
      <c r="DV233" s="244"/>
      <c r="DW233" s="244"/>
      <c r="DX233" s="244"/>
      <c r="DY233" s="244"/>
      <c r="DZ233" s="244"/>
      <c r="EA233" s="244"/>
      <c r="EB233" s="244"/>
      <c r="EC233" s="244"/>
      <c r="ED233" s="244"/>
      <c r="EE233" s="244"/>
      <c r="EF233" s="244"/>
      <c r="EG233" s="244"/>
      <c r="EH233" s="244"/>
      <c r="EI233" s="244"/>
      <c r="EJ233" s="244"/>
      <c r="EK233" s="244"/>
      <c r="EL233" s="244"/>
      <c r="EM233" s="244"/>
      <c r="EN233" s="244"/>
      <c r="EO233" s="244"/>
      <c r="EP233" s="244"/>
      <c r="EQ233" s="244"/>
      <c r="ER233" s="244"/>
      <c r="ES233" s="244"/>
      <c r="ET233" s="244"/>
      <c r="EU233" s="244"/>
      <c r="EV233" s="244"/>
      <c r="EW233" s="244"/>
      <c r="EX233" s="244"/>
      <c r="EY233" s="244"/>
      <c r="EZ233" s="244"/>
      <c r="FA233" s="244"/>
      <c r="FB233" s="244"/>
      <c r="FC233" s="244"/>
      <c r="FD233" s="244"/>
      <c r="FE233" s="244"/>
      <c r="FF233" s="244"/>
      <c r="FG233" s="244"/>
      <c r="FH233" s="244"/>
      <c r="FI233" s="244"/>
      <c r="FJ233" s="244"/>
      <c r="FK233" s="244"/>
      <c r="FL233" s="244"/>
      <c r="FM233" s="244"/>
      <c r="FN233" s="244"/>
      <c r="FO233" s="244"/>
      <c r="FP233" s="244"/>
      <c r="FQ233" s="244"/>
      <c r="FR233" s="244"/>
      <c r="FS233" s="244"/>
      <c r="FT233" s="244"/>
      <c r="FU233" s="244"/>
      <c r="FV233" s="244"/>
      <c r="FW233" s="244"/>
      <c r="FX233" s="244"/>
      <c r="FY233" s="244"/>
      <c r="FZ233" s="244"/>
      <c r="GA233" s="244"/>
      <c r="GB233" s="244"/>
      <c r="GC233" s="244"/>
      <c r="GD233" s="244"/>
      <c r="GE233" s="244"/>
      <c r="GF233" s="244"/>
      <c r="GG233" s="244"/>
      <c r="GH233" s="244"/>
      <c r="GI233" s="244"/>
      <c r="GJ233" s="244"/>
      <c r="GK233" s="244"/>
      <c r="GL233" s="244"/>
      <c r="GM233" s="244"/>
      <c r="GN233" s="244"/>
      <c r="GO233" s="244"/>
      <c r="GP233" s="244"/>
      <c r="GQ233" s="244"/>
      <c r="GR233" s="244"/>
      <c r="GS233" s="244"/>
      <c r="GT233" s="244"/>
      <c r="GU233" s="244"/>
      <c r="GV233" s="244"/>
      <c r="GW233" s="244"/>
      <c r="GX233" s="244"/>
      <c r="GY233" s="244"/>
      <c r="GZ233" s="244"/>
      <c r="HA233" s="244"/>
      <c r="HB233" s="244"/>
      <c r="HC233" s="244"/>
      <c r="HD233" s="244"/>
      <c r="HE233" s="244"/>
      <c r="HF233" s="244"/>
      <c r="HG233" s="244"/>
      <c r="HH233" s="244"/>
      <c r="HI233" s="244"/>
      <c r="HJ233" s="244"/>
      <c r="HK233" s="244"/>
      <c r="HL233" s="244"/>
      <c r="HM233" s="244"/>
      <c r="HN233" s="244"/>
      <c r="HO233" s="244"/>
      <c r="HP233" s="244"/>
      <c r="HQ233" s="244"/>
      <c r="HR233" s="244"/>
      <c r="HS233" s="244"/>
      <c r="HT233" s="244"/>
      <c r="HU233" s="244"/>
      <c r="HV233" s="244"/>
      <c r="HW233" s="244"/>
      <c r="HX233" s="244"/>
      <c r="HY233" s="244"/>
      <c r="HZ233" s="244"/>
      <c r="IA233" s="244"/>
      <c r="IB233" s="244"/>
      <c r="IC233" s="244"/>
      <c r="ID233" s="244"/>
      <c r="IE233" s="244"/>
      <c r="IF233" s="244"/>
      <c r="IG233" s="244"/>
      <c r="IH233" s="244"/>
      <c r="II233" s="244"/>
      <c r="IJ233" s="244"/>
      <c r="IK233" s="244"/>
      <c r="IL233" s="244"/>
    </row>
    <row r="234" s="2" customFormat="1" ht="18" customHeight="1" spans="1:246">
      <c r="A234" s="243" t="s">
        <v>200</v>
      </c>
      <c r="B234" s="226">
        <f>SUM(B235:B237)</f>
        <v>290</v>
      </c>
      <c r="C234" s="226"/>
      <c r="D234" s="226">
        <f>SUM(D235:D237)</f>
        <v>397</v>
      </c>
      <c r="E234" s="226"/>
      <c r="F234" s="227">
        <v>0</v>
      </c>
      <c r="G234" s="245"/>
      <c r="H234" s="244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  <c r="AJ234" s="244"/>
      <c r="AK234" s="244"/>
      <c r="AL234" s="244"/>
      <c r="AM234" s="244"/>
      <c r="AN234" s="244"/>
      <c r="AO234" s="244"/>
      <c r="AP234" s="244"/>
      <c r="AQ234" s="244"/>
      <c r="AR234" s="244"/>
      <c r="AS234" s="244"/>
      <c r="AT234" s="244"/>
      <c r="AU234" s="244"/>
      <c r="AV234" s="244"/>
      <c r="AW234" s="244"/>
      <c r="AX234" s="244"/>
      <c r="AY234" s="244"/>
      <c r="AZ234" s="244"/>
      <c r="BA234" s="244"/>
      <c r="BB234" s="244"/>
      <c r="BC234" s="244"/>
      <c r="BD234" s="244"/>
      <c r="BE234" s="244"/>
      <c r="BF234" s="244"/>
      <c r="BG234" s="244"/>
      <c r="BH234" s="244"/>
      <c r="BI234" s="244"/>
      <c r="BJ234" s="244"/>
      <c r="BK234" s="244"/>
      <c r="BL234" s="244"/>
      <c r="BM234" s="244"/>
      <c r="BN234" s="244"/>
      <c r="BO234" s="244"/>
      <c r="BP234" s="244"/>
      <c r="BQ234" s="244"/>
      <c r="BR234" s="244"/>
      <c r="BS234" s="244"/>
      <c r="BT234" s="244"/>
      <c r="BU234" s="244"/>
      <c r="BV234" s="244"/>
      <c r="BW234" s="244"/>
      <c r="BX234" s="244"/>
      <c r="BY234" s="244"/>
      <c r="BZ234" s="244"/>
      <c r="CA234" s="244"/>
      <c r="CB234" s="244"/>
      <c r="CC234" s="244"/>
      <c r="CD234" s="244"/>
      <c r="CE234" s="244"/>
      <c r="CF234" s="244"/>
      <c r="CG234" s="244"/>
      <c r="CH234" s="244"/>
      <c r="CI234" s="244"/>
      <c r="CJ234" s="244"/>
      <c r="CK234" s="244"/>
      <c r="CL234" s="244"/>
      <c r="CM234" s="244"/>
      <c r="CN234" s="244"/>
      <c r="CO234" s="244"/>
      <c r="CP234" s="244"/>
      <c r="CQ234" s="244"/>
      <c r="CR234" s="244"/>
      <c r="CS234" s="244"/>
      <c r="CT234" s="244"/>
      <c r="CU234" s="244"/>
      <c r="CV234" s="244"/>
      <c r="CW234" s="244"/>
      <c r="CX234" s="244"/>
      <c r="CY234" s="244"/>
      <c r="CZ234" s="244"/>
      <c r="DA234" s="244"/>
      <c r="DB234" s="244"/>
      <c r="DC234" s="244"/>
      <c r="DD234" s="244"/>
      <c r="DE234" s="244"/>
      <c r="DF234" s="244"/>
      <c r="DG234" s="244"/>
      <c r="DH234" s="244"/>
      <c r="DI234" s="244"/>
      <c r="DJ234" s="244"/>
      <c r="DK234" s="244"/>
      <c r="DL234" s="244"/>
      <c r="DM234" s="244"/>
      <c r="DN234" s="244"/>
      <c r="DO234" s="244"/>
      <c r="DP234" s="244"/>
      <c r="DQ234" s="244"/>
      <c r="DR234" s="244"/>
      <c r="DS234" s="244"/>
      <c r="DT234" s="244"/>
      <c r="DU234" s="244"/>
      <c r="DV234" s="244"/>
      <c r="DW234" s="244"/>
      <c r="DX234" s="244"/>
      <c r="DY234" s="244"/>
      <c r="DZ234" s="244"/>
      <c r="EA234" s="244"/>
      <c r="EB234" s="244"/>
      <c r="EC234" s="244"/>
      <c r="ED234" s="244"/>
      <c r="EE234" s="244"/>
      <c r="EF234" s="244"/>
      <c r="EG234" s="244"/>
      <c r="EH234" s="244"/>
      <c r="EI234" s="244"/>
      <c r="EJ234" s="244"/>
      <c r="EK234" s="244"/>
      <c r="EL234" s="244"/>
      <c r="EM234" s="244"/>
      <c r="EN234" s="244"/>
      <c r="EO234" s="244"/>
      <c r="EP234" s="244"/>
      <c r="EQ234" s="244"/>
      <c r="ER234" s="244"/>
      <c r="ES234" s="244"/>
      <c r="ET234" s="244"/>
      <c r="EU234" s="244"/>
      <c r="EV234" s="244"/>
      <c r="EW234" s="244"/>
      <c r="EX234" s="244"/>
      <c r="EY234" s="244"/>
      <c r="EZ234" s="244"/>
      <c r="FA234" s="244"/>
      <c r="FB234" s="244"/>
      <c r="FC234" s="244"/>
      <c r="FD234" s="244"/>
      <c r="FE234" s="244"/>
      <c r="FF234" s="244"/>
      <c r="FG234" s="244"/>
      <c r="FH234" s="244"/>
      <c r="FI234" s="244"/>
      <c r="FJ234" s="244"/>
      <c r="FK234" s="244"/>
      <c r="FL234" s="244"/>
      <c r="FM234" s="244"/>
      <c r="FN234" s="244"/>
      <c r="FO234" s="244"/>
      <c r="FP234" s="244"/>
      <c r="FQ234" s="244"/>
      <c r="FR234" s="244"/>
      <c r="FS234" s="244"/>
      <c r="FT234" s="244"/>
      <c r="FU234" s="244"/>
      <c r="FV234" s="244"/>
      <c r="FW234" s="244"/>
      <c r="FX234" s="244"/>
      <c r="FY234" s="244"/>
      <c r="FZ234" s="244"/>
      <c r="GA234" s="244"/>
      <c r="GB234" s="244"/>
      <c r="GC234" s="244"/>
      <c r="GD234" s="244"/>
      <c r="GE234" s="244"/>
      <c r="GF234" s="244"/>
      <c r="GG234" s="244"/>
      <c r="GH234" s="244"/>
      <c r="GI234" s="244"/>
      <c r="GJ234" s="244"/>
      <c r="GK234" s="244"/>
      <c r="GL234" s="244"/>
      <c r="GM234" s="244"/>
      <c r="GN234" s="244"/>
      <c r="GO234" s="244"/>
      <c r="GP234" s="244"/>
      <c r="GQ234" s="244"/>
      <c r="GR234" s="244"/>
      <c r="GS234" s="244"/>
      <c r="GT234" s="244"/>
      <c r="GU234" s="244"/>
      <c r="GV234" s="244"/>
      <c r="GW234" s="244"/>
      <c r="GX234" s="244"/>
      <c r="GY234" s="244"/>
      <c r="GZ234" s="244"/>
      <c r="HA234" s="244"/>
      <c r="HB234" s="244"/>
      <c r="HC234" s="244"/>
      <c r="HD234" s="244"/>
      <c r="HE234" s="244"/>
      <c r="HF234" s="244"/>
      <c r="HG234" s="244"/>
      <c r="HH234" s="244"/>
      <c r="HI234" s="244"/>
      <c r="HJ234" s="244"/>
      <c r="HK234" s="244"/>
      <c r="HL234" s="244"/>
      <c r="HM234" s="244"/>
      <c r="HN234" s="244"/>
      <c r="HO234" s="244"/>
      <c r="HP234" s="244"/>
      <c r="HQ234" s="244"/>
      <c r="HR234" s="244"/>
      <c r="HS234" s="244"/>
      <c r="HT234" s="244"/>
      <c r="HU234" s="244"/>
      <c r="HV234" s="244"/>
      <c r="HW234" s="244"/>
      <c r="HX234" s="244"/>
      <c r="HY234" s="244"/>
      <c r="HZ234" s="244"/>
      <c r="IA234" s="244"/>
      <c r="IB234" s="244"/>
      <c r="IC234" s="244"/>
      <c r="ID234" s="244"/>
      <c r="IE234" s="244"/>
      <c r="IF234" s="244"/>
      <c r="IG234" s="244"/>
      <c r="IH234" s="244"/>
      <c r="II234" s="244"/>
      <c r="IJ234" s="244"/>
      <c r="IK234" s="244"/>
      <c r="IL234" s="244"/>
    </row>
    <row r="235" s="2" customFormat="1" ht="18" customHeight="1" spans="1:246">
      <c r="A235" s="243" t="s">
        <v>201</v>
      </c>
      <c r="B235" s="230">
        <v>118</v>
      </c>
      <c r="C235" s="157"/>
      <c r="D235" s="235">
        <v>129</v>
      </c>
      <c r="E235" s="232"/>
      <c r="F235" s="233"/>
      <c r="G235" s="245"/>
      <c r="H235" s="244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  <c r="AJ235" s="244"/>
      <c r="AK235" s="244"/>
      <c r="AL235" s="244"/>
      <c r="AM235" s="244"/>
      <c r="AN235" s="244"/>
      <c r="AO235" s="244"/>
      <c r="AP235" s="244"/>
      <c r="AQ235" s="244"/>
      <c r="AR235" s="244"/>
      <c r="AS235" s="244"/>
      <c r="AT235" s="244"/>
      <c r="AU235" s="244"/>
      <c r="AV235" s="244"/>
      <c r="AW235" s="244"/>
      <c r="AX235" s="244"/>
      <c r="AY235" s="244"/>
      <c r="AZ235" s="244"/>
      <c r="BA235" s="244"/>
      <c r="BB235" s="244"/>
      <c r="BC235" s="244"/>
      <c r="BD235" s="244"/>
      <c r="BE235" s="244"/>
      <c r="BF235" s="244"/>
      <c r="BG235" s="244"/>
      <c r="BH235" s="244"/>
      <c r="BI235" s="244"/>
      <c r="BJ235" s="244"/>
      <c r="BK235" s="244"/>
      <c r="BL235" s="244"/>
      <c r="BM235" s="244"/>
      <c r="BN235" s="244"/>
      <c r="BO235" s="244"/>
      <c r="BP235" s="244"/>
      <c r="BQ235" s="244"/>
      <c r="BR235" s="244"/>
      <c r="BS235" s="244"/>
      <c r="BT235" s="244"/>
      <c r="BU235" s="244"/>
      <c r="BV235" s="244"/>
      <c r="BW235" s="244"/>
      <c r="BX235" s="244"/>
      <c r="BY235" s="244"/>
      <c r="BZ235" s="244"/>
      <c r="CA235" s="244"/>
      <c r="CB235" s="244"/>
      <c r="CC235" s="244"/>
      <c r="CD235" s="244"/>
      <c r="CE235" s="244"/>
      <c r="CF235" s="244"/>
      <c r="CG235" s="244"/>
      <c r="CH235" s="244"/>
      <c r="CI235" s="244"/>
      <c r="CJ235" s="244"/>
      <c r="CK235" s="244"/>
      <c r="CL235" s="244"/>
      <c r="CM235" s="244"/>
      <c r="CN235" s="244"/>
      <c r="CO235" s="244"/>
      <c r="CP235" s="244"/>
      <c r="CQ235" s="244"/>
      <c r="CR235" s="244"/>
      <c r="CS235" s="244"/>
      <c r="CT235" s="244"/>
      <c r="CU235" s="244"/>
      <c r="CV235" s="244"/>
      <c r="CW235" s="244"/>
      <c r="CX235" s="244"/>
      <c r="CY235" s="244"/>
      <c r="CZ235" s="244"/>
      <c r="DA235" s="244"/>
      <c r="DB235" s="244"/>
      <c r="DC235" s="244"/>
      <c r="DD235" s="244"/>
      <c r="DE235" s="244"/>
      <c r="DF235" s="244"/>
      <c r="DG235" s="244"/>
      <c r="DH235" s="244"/>
      <c r="DI235" s="244"/>
      <c r="DJ235" s="244"/>
      <c r="DK235" s="244"/>
      <c r="DL235" s="244"/>
      <c r="DM235" s="244"/>
      <c r="DN235" s="244"/>
      <c r="DO235" s="244"/>
      <c r="DP235" s="244"/>
      <c r="DQ235" s="244"/>
      <c r="DR235" s="244"/>
      <c r="DS235" s="244"/>
      <c r="DT235" s="244"/>
      <c r="DU235" s="244"/>
      <c r="DV235" s="244"/>
      <c r="DW235" s="244"/>
      <c r="DX235" s="244"/>
      <c r="DY235" s="244"/>
      <c r="DZ235" s="244"/>
      <c r="EA235" s="244"/>
      <c r="EB235" s="244"/>
      <c r="EC235" s="244"/>
      <c r="ED235" s="244"/>
      <c r="EE235" s="244"/>
      <c r="EF235" s="244"/>
      <c r="EG235" s="244"/>
      <c r="EH235" s="244"/>
      <c r="EI235" s="244"/>
      <c r="EJ235" s="244"/>
      <c r="EK235" s="244"/>
      <c r="EL235" s="244"/>
      <c r="EM235" s="244"/>
      <c r="EN235" s="244"/>
      <c r="EO235" s="244"/>
      <c r="EP235" s="244"/>
      <c r="EQ235" s="244"/>
      <c r="ER235" s="244"/>
      <c r="ES235" s="244"/>
      <c r="ET235" s="244"/>
      <c r="EU235" s="244"/>
      <c r="EV235" s="244"/>
      <c r="EW235" s="244"/>
      <c r="EX235" s="244"/>
      <c r="EY235" s="244"/>
      <c r="EZ235" s="244"/>
      <c r="FA235" s="244"/>
      <c r="FB235" s="244"/>
      <c r="FC235" s="244"/>
      <c r="FD235" s="244"/>
      <c r="FE235" s="244"/>
      <c r="FF235" s="244"/>
      <c r="FG235" s="244"/>
      <c r="FH235" s="244"/>
      <c r="FI235" s="244"/>
      <c r="FJ235" s="244"/>
      <c r="FK235" s="244"/>
      <c r="FL235" s="244"/>
      <c r="FM235" s="244"/>
      <c r="FN235" s="244"/>
      <c r="FO235" s="244"/>
      <c r="FP235" s="244"/>
      <c r="FQ235" s="244"/>
      <c r="FR235" s="244"/>
      <c r="FS235" s="244"/>
      <c r="FT235" s="244"/>
      <c r="FU235" s="244"/>
      <c r="FV235" s="244"/>
      <c r="FW235" s="244"/>
      <c r="FX235" s="244"/>
      <c r="FY235" s="244"/>
      <c r="FZ235" s="244"/>
      <c r="GA235" s="244"/>
      <c r="GB235" s="244"/>
      <c r="GC235" s="244"/>
      <c r="GD235" s="244"/>
      <c r="GE235" s="244"/>
      <c r="GF235" s="244"/>
      <c r="GG235" s="244"/>
      <c r="GH235" s="244"/>
      <c r="GI235" s="244"/>
      <c r="GJ235" s="244"/>
      <c r="GK235" s="244"/>
      <c r="GL235" s="244"/>
      <c r="GM235" s="244"/>
      <c r="GN235" s="244"/>
      <c r="GO235" s="244"/>
      <c r="GP235" s="244"/>
      <c r="GQ235" s="244"/>
      <c r="GR235" s="244"/>
      <c r="GS235" s="244"/>
      <c r="GT235" s="244"/>
      <c r="GU235" s="244"/>
      <c r="GV235" s="244"/>
      <c r="GW235" s="244"/>
      <c r="GX235" s="244"/>
      <c r="GY235" s="244"/>
      <c r="GZ235" s="244"/>
      <c r="HA235" s="244"/>
      <c r="HB235" s="244"/>
      <c r="HC235" s="244"/>
      <c r="HD235" s="244"/>
      <c r="HE235" s="244"/>
      <c r="HF235" s="244"/>
      <c r="HG235" s="244"/>
      <c r="HH235" s="244"/>
      <c r="HI235" s="244"/>
      <c r="HJ235" s="244"/>
      <c r="HK235" s="244"/>
      <c r="HL235" s="244"/>
      <c r="HM235" s="244"/>
      <c r="HN235" s="244"/>
      <c r="HO235" s="244"/>
      <c r="HP235" s="244"/>
      <c r="HQ235" s="244"/>
      <c r="HR235" s="244"/>
      <c r="HS235" s="244"/>
      <c r="HT235" s="244"/>
      <c r="HU235" s="244"/>
      <c r="HV235" s="244"/>
      <c r="HW235" s="244"/>
      <c r="HX235" s="244"/>
      <c r="HY235" s="244"/>
      <c r="HZ235" s="244"/>
      <c r="IA235" s="244"/>
      <c r="IB235" s="244"/>
      <c r="IC235" s="244"/>
      <c r="ID235" s="244"/>
      <c r="IE235" s="244"/>
      <c r="IF235" s="244"/>
      <c r="IG235" s="244"/>
      <c r="IH235" s="244"/>
      <c r="II235" s="244"/>
      <c r="IJ235" s="244"/>
      <c r="IK235" s="244"/>
      <c r="IL235" s="244"/>
    </row>
    <row r="236" s="2" customFormat="1" ht="18" customHeight="1" spans="1:246">
      <c r="A236" s="243" t="s">
        <v>202</v>
      </c>
      <c r="B236" s="230"/>
      <c r="C236" s="157"/>
      <c r="D236" s="235">
        <v>72</v>
      </c>
      <c r="E236" s="232"/>
      <c r="F236" s="233"/>
      <c r="G236" s="245"/>
      <c r="H236" s="244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  <c r="AJ236" s="244"/>
      <c r="AK236" s="244"/>
      <c r="AL236" s="244"/>
      <c r="AM236" s="244"/>
      <c r="AN236" s="244"/>
      <c r="AO236" s="244"/>
      <c r="AP236" s="244"/>
      <c r="AQ236" s="244"/>
      <c r="AR236" s="244"/>
      <c r="AS236" s="244"/>
      <c r="AT236" s="244"/>
      <c r="AU236" s="244"/>
      <c r="AV236" s="244"/>
      <c r="AW236" s="244"/>
      <c r="AX236" s="244"/>
      <c r="AY236" s="244"/>
      <c r="AZ236" s="244"/>
      <c r="BA236" s="244"/>
      <c r="BB236" s="244"/>
      <c r="BC236" s="244"/>
      <c r="BD236" s="244"/>
      <c r="BE236" s="244"/>
      <c r="BF236" s="244"/>
      <c r="BG236" s="244"/>
      <c r="BH236" s="244"/>
      <c r="BI236" s="244"/>
      <c r="BJ236" s="244"/>
      <c r="BK236" s="244"/>
      <c r="BL236" s="244"/>
      <c r="BM236" s="244"/>
      <c r="BN236" s="244"/>
      <c r="BO236" s="244"/>
      <c r="BP236" s="244"/>
      <c r="BQ236" s="244"/>
      <c r="BR236" s="244"/>
      <c r="BS236" s="244"/>
      <c r="BT236" s="244"/>
      <c r="BU236" s="244"/>
      <c r="BV236" s="244"/>
      <c r="BW236" s="244"/>
      <c r="BX236" s="244"/>
      <c r="BY236" s="244"/>
      <c r="BZ236" s="244"/>
      <c r="CA236" s="244"/>
      <c r="CB236" s="244"/>
      <c r="CC236" s="244"/>
      <c r="CD236" s="244"/>
      <c r="CE236" s="244"/>
      <c r="CF236" s="244"/>
      <c r="CG236" s="244"/>
      <c r="CH236" s="244"/>
      <c r="CI236" s="244"/>
      <c r="CJ236" s="244"/>
      <c r="CK236" s="244"/>
      <c r="CL236" s="244"/>
      <c r="CM236" s="244"/>
      <c r="CN236" s="244"/>
      <c r="CO236" s="244"/>
      <c r="CP236" s="244"/>
      <c r="CQ236" s="244"/>
      <c r="CR236" s="244"/>
      <c r="CS236" s="244"/>
      <c r="CT236" s="244"/>
      <c r="CU236" s="244"/>
      <c r="CV236" s="244"/>
      <c r="CW236" s="244"/>
      <c r="CX236" s="244"/>
      <c r="CY236" s="244"/>
      <c r="CZ236" s="244"/>
      <c r="DA236" s="244"/>
      <c r="DB236" s="244"/>
      <c r="DC236" s="244"/>
      <c r="DD236" s="244"/>
      <c r="DE236" s="244"/>
      <c r="DF236" s="244"/>
      <c r="DG236" s="244"/>
      <c r="DH236" s="244"/>
      <c r="DI236" s="244"/>
      <c r="DJ236" s="244"/>
      <c r="DK236" s="244"/>
      <c r="DL236" s="244"/>
      <c r="DM236" s="244"/>
      <c r="DN236" s="244"/>
      <c r="DO236" s="244"/>
      <c r="DP236" s="244"/>
      <c r="DQ236" s="244"/>
      <c r="DR236" s="244"/>
      <c r="DS236" s="244"/>
      <c r="DT236" s="244"/>
      <c r="DU236" s="244"/>
      <c r="DV236" s="244"/>
      <c r="DW236" s="244"/>
      <c r="DX236" s="244"/>
      <c r="DY236" s="244"/>
      <c r="DZ236" s="244"/>
      <c r="EA236" s="244"/>
      <c r="EB236" s="244"/>
      <c r="EC236" s="244"/>
      <c r="ED236" s="244"/>
      <c r="EE236" s="244"/>
      <c r="EF236" s="244"/>
      <c r="EG236" s="244"/>
      <c r="EH236" s="244"/>
      <c r="EI236" s="244"/>
      <c r="EJ236" s="244"/>
      <c r="EK236" s="244"/>
      <c r="EL236" s="244"/>
      <c r="EM236" s="244"/>
      <c r="EN236" s="244"/>
      <c r="EO236" s="244"/>
      <c r="EP236" s="244"/>
      <c r="EQ236" s="244"/>
      <c r="ER236" s="244"/>
      <c r="ES236" s="244"/>
      <c r="ET236" s="244"/>
      <c r="EU236" s="244"/>
      <c r="EV236" s="244"/>
      <c r="EW236" s="244"/>
      <c r="EX236" s="244"/>
      <c r="EY236" s="244"/>
      <c r="EZ236" s="244"/>
      <c r="FA236" s="244"/>
      <c r="FB236" s="244"/>
      <c r="FC236" s="244"/>
      <c r="FD236" s="244"/>
      <c r="FE236" s="244"/>
      <c r="FF236" s="244"/>
      <c r="FG236" s="244"/>
      <c r="FH236" s="244"/>
      <c r="FI236" s="244"/>
      <c r="FJ236" s="244"/>
      <c r="FK236" s="244"/>
      <c r="FL236" s="244"/>
      <c r="FM236" s="244"/>
      <c r="FN236" s="244"/>
      <c r="FO236" s="244"/>
      <c r="FP236" s="244"/>
      <c r="FQ236" s="244"/>
      <c r="FR236" s="244"/>
      <c r="FS236" s="244"/>
      <c r="FT236" s="244"/>
      <c r="FU236" s="244"/>
      <c r="FV236" s="244"/>
      <c r="FW236" s="244"/>
      <c r="FX236" s="244"/>
      <c r="FY236" s="244"/>
      <c r="FZ236" s="244"/>
      <c r="GA236" s="244"/>
      <c r="GB236" s="244"/>
      <c r="GC236" s="244"/>
      <c r="GD236" s="244"/>
      <c r="GE236" s="244"/>
      <c r="GF236" s="244"/>
      <c r="GG236" s="244"/>
      <c r="GH236" s="244"/>
      <c r="GI236" s="244"/>
      <c r="GJ236" s="244"/>
      <c r="GK236" s="244"/>
      <c r="GL236" s="244"/>
      <c r="GM236" s="244"/>
      <c r="GN236" s="244"/>
      <c r="GO236" s="244"/>
      <c r="GP236" s="244"/>
      <c r="GQ236" s="244"/>
      <c r="GR236" s="244"/>
      <c r="GS236" s="244"/>
      <c r="GT236" s="244"/>
      <c r="GU236" s="244"/>
      <c r="GV236" s="244"/>
      <c r="GW236" s="244"/>
      <c r="GX236" s="244"/>
      <c r="GY236" s="244"/>
      <c r="GZ236" s="244"/>
      <c r="HA236" s="244"/>
      <c r="HB236" s="244"/>
      <c r="HC236" s="244"/>
      <c r="HD236" s="244"/>
      <c r="HE236" s="244"/>
      <c r="HF236" s="244"/>
      <c r="HG236" s="244"/>
      <c r="HH236" s="244"/>
      <c r="HI236" s="244"/>
      <c r="HJ236" s="244"/>
      <c r="HK236" s="244"/>
      <c r="HL236" s="244"/>
      <c r="HM236" s="244"/>
      <c r="HN236" s="244"/>
      <c r="HO236" s="244"/>
      <c r="HP236" s="244"/>
      <c r="HQ236" s="244"/>
      <c r="HR236" s="244"/>
      <c r="HS236" s="244"/>
      <c r="HT236" s="244"/>
      <c r="HU236" s="244"/>
      <c r="HV236" s="244"/>
      <c r="HW236" s="244"/>
      <c r="HX236" s="244"/>
      <c r="HY236" s="244"/>
      <c r="HZ236" s="244"/>
      <c r="IA236" s="244"/>
      <c r="IB236" s="244"/>
      <c r="IC236" s="244"/>
      <c r="ID236" s="244"/>
      <c r="IE236" s="244"/>
      <c r="IF236" s="244"/>
      <c r="IG236" s="244"/>
      <c r="IH236" s="244"/>
      <c r="II236" s="244"/>
      <c r="IJ236" s="244"/>
      <c r="IK236" s="244"/>
      <c r="IL236" s="244"/>
    </row>
    <row r="237" s="2" customFormat="1" ht="18" customHeight="1" spans="1:246">
      <c r="A237" s="243" t="s">
        <v>203</v>
      </c>
      <c r="B237" s="230">
        <v>172</v>
      </c>
      <c r="C237" s="157"/>
      <c r="D237" s="235">
        <v>196</v>
      </c>
      <c r="E237" s="232"/>
      <c r="F237" s="233"/>
      <c r="G237" s="245"/>
      <c r="H237" s="244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  <c r="AJ237" s="244"/>
      <c r="AK237" s="244"/>
      <c r="AL237" s="244"/>
      <c r="AM237" s="244"/>
      <c r="AN237" s="244"/>
      <c r="AO237" s="244"/>
      <c r="AP237" s="244"/>
      <c r="AQ237" s="244"/>
      <c r="AR237" s="244"/>
      <c r="AS237" s="244"/>
      <c r="AT237" s="244"/>
      <c r="AU237" s="244"/>
      <c r="AV237" s="244"/>
      <c r="AW237" s="244"/>
      <c r="AX237" s="244"/>
      <c r="AY237" s="244"/>
      <c r="AZ237" s="244"/>
      <c r="BA237" s="244"/>
      <c r="BB237" s="244"/>
      <c r="BC237" s="244"/>
      <c r="BD237" s="244"/>
      <c r="BE237" s="244"/>
      <c r="BF237" s="244"/>
      <c r="BG237" s="244"/>
      <c r="BH237" s="244"/>
      <c r="BI237" s="244"/>
      <c r="BJ237" s="244"/>
      <c r="BK237" s="244"/>
      <c r="BL237" s="244"/>
      <c r="BM237" s="244"/>
      <c r="BN237" s="244"/>
      <c r="BO237" s="244"/>
      <c r="BP237" s="244"/>
      <c r="BQ237" s="244"/>
      <c r="BR237" s="244"/>
      <c r="BS237" s="244"/>
      <c r="BT237" s="244"/>
      <c r="BU237" s="244"/>
      <c r="BV237" s="244"/>
      <c r="BW237" s="244"/>
      <c r="BX237" s="244"/>
      <c r="BY237" s="244"/>
      <c r="BZ237" s="244"/>
      <c r="CA237" s="244"/>
      <c r="CB237" s="244"/>
      <c r="CC237" s="244"/>
      <c r="CD237" s="244"/>
      <c r="CE237" s="244"/>
      <c r="CF237" s="244"/>
      <c r="CG237" s="244"/>
      <c r="CH237" s="244"/>
      <c r="CI237" s="244"/>
      <c r="CJ237" s="244"/>
      <c r="CK237" s="244"/>
      <c r="CL237" s="244"/>
      <c r="CM237" s="244"/>
      <c r="CN237" s="244"/>
      <c r="CO237" s="244"/>
      <c r="CP237" s="244"/>
      <c r="CQ237" s="244"/>
      <c r="CR237" s="244"/>
      <c r="CS237" s="244"/>
      <c r="CT237" s="244"/>
      <c r="CU237" s="244"/>
      <c r="CV237" s="244"/>
      <c r="CW237" s="244"/>
      <c r="CX237" s="244"/>
      <c r="CY237" s="244"/>
      <c r="CZ237" s="244"/>
      <c r="DA237" s="244"/>
      <c r="DB237" s="244"/>
      <c r="DC237" s="244"/>
      <c r="DD237" s="244"/>
      <c r="DE237" s="244"/>
      <c r="DF237" s="244"/>
      <c r="DG237" s="244"/>
      <c r="DH237" s="244"/>
      <c r="DI237" s="244"/>
      <c r="DJ237" s="244"/>
      <c r="DK237" s="244"/>
      <c r="DL237" s="244"/>
      <c r="DM237" s="244"/>
      <c r="DN237" s="244"/>
      <c r="DO237" s="244"/>
      <c r="DP237" s="244"/>
      <c r="DQ237" s="244"/>
      <c r="DR237" s="244"/>
      <c r="DS237" s="244"/>
      <c r="DT237" s="244"/>
      <c r="DU237" s="244"/>
      <c r="DV237" s="244"/>
      <c r="DW237" s="244"/>
      <c r="DX237" s="244"/>
      <c r="DY237" s="244"/>
      <c r="DZ237" s="244"/>
      <c r="EA237" s="244"/>
      <c r="EB237" s="244"/>
      <c r="EC237" s="244"/>
      <c r="ED237" s="244"/>
      <c r="EE237" s="244"/>
      <c r="EF237" s="244"/>
      <c r="EG237" s="244"/>
      <c r="EH237" s="244"/>
      <c r="EI237" s="244"/>
      <c r="EJ237" s="244"/>
      <c r="EK237" s="244"/>
      <c r="EL237" s="244"/>
      <c r="EM237" s="244"/>
      <c r="EN237" s="244"/>
      <c r="EO237" s="244"/>
      <c r="EP237" s="244"/>
      <c r="EQ237" s="244"/>
      <c r="ER237" s="244"/>
      <c r="ES237" s="244"/>
      <c r="ET237" s="244"/>
      <c r="EU237" s="244"/>
      <c r="EV237" s="244"/>
      <c r="EW237" s="244"/>
      <c r="EX237" s="244"/>
      <c r="EY237" s="244"/>
      <c r="EZ237" s="244"/>
      <c r="FA237" s="244"/>
      <c r="FB237" s="244"/>
      <c r="FC237" s="244"/>
      <c r="FD237" s="244"/>
      <c r="FE237" s="244"/>
      <c r="FF237" s="244"/>
      <c r="FG237" s="244"/>
      <c r="FH237" s="244"/>
      <c r="FI237" s="244"/>
      <c r="FJ237" s="244"/>
      <c r="FK237" s="244"/>
      <c r="FL237" s="244"/>
      <c r="FM237" s="244"/>
      <c r="FN237" s="244"/>
      <c r="FO237" s="244"/>
      <c r="FP237" s="244"/>
      <c r="FQ237" s="244"/>
      <c r="FR237" s="244"/>
      <c r="FS237" s="244"/>
      <c r="FT237" s="244"/>
      <c r="FU237" s="244"/>
      <c r="FV237" s="244"/>
      <c r="FW237" s="244"/>
      <c r="FX237" s="244"/>
      <c r="FY237" s="244"/>
      <c r="FZ237" s="244"/>
      <c r="GA237" s="244"/>
      <c r="GB237" s="244"/>
      <c r="GC237" s="244"/>
      <c r="GD237" s="244"/>
      <c r="GE237" s="244"/>
      <c r="GF237" s="244"/>
      <c r="GG237" s="244"/>
      <c r="GH237" s="244"/>
      <c r="GI237" s="244"/>
      <c r="GJ237" s="244"/>
      <c r="GK237" s="244"/>
      <c r="GL237" s="244"/>
      <c r="GM237" s="244"/>
      <c r="GN237" s="244"/>
      <c r="GO237" s="244"/>
      <c r="GP237" s="244"/>
      <c r="GQ237" s="244"/>
      <c r="GR237" s="244"/>
      <c r="GS237" s="244"/>
      <c r="GT237" s="244"/>
      <c r="GU237" s="244"/>
      <c r="GV237" s="244"/>
      <c r="GW237" s="244"/>
      <c r="GX237" s="244"/>
      <c r="GY237" s="244"/>
      <c r="GZ237" s="244"/>
      <c r="HA237" s="244"/>
      <c r="HB237" s="244"/>
      <c r="HC237" s="244"/>
      <c r="HD237" s="244"/>
      <c r="HE237" s="244"/>
      <c r="HF237" s="244"/>
      <c r="HG237" s="244"/>
      <c r="HH237" s="244"/>
      <c r="HI237" s="244"/>
      <c r="HJ237" s="244"/>
      <c r="HK237" s="244"/>
      <c r="HL237" s="244"/>
      <c r="HM237" s="244"/>
      <c r="HN237" s="244"/>
      <c r="HO237" s="244"/>
      <c r="HP237" s="244"/>
      <c r="HQ237" s="244"/>
      <c r="HR237" s="244"/>
      <c r="HS237" s="244"/>
      <c r="HT237" s="244"/>
      <c r="HU237" s="244"/>
      <c r="HV237" s="244"/>
      <c r="HW237" s="244"/>
      <c r="HX237" s="244"/>
      <c r="HY237" s="244"/>
      <c r="HZ237" s="244"/>
      <c r="IA237" s="244"/>
      <c r="IB237" s="244"/>
      <c r="IC237" s="244"/>
      <c r="ID237" s="244"/>
      <c r="IE237" s="244"/>
      <c r="IF237" s="244"/>
      <c r="IG237" s="244"/>
      <c r="IH237" s="244"/>
      <c r="II237" s="244"/>
      <c r="IJ237" s="244"/>
      <c r="IK237" s="244"/>
      <c r="IL237" s="244"/>
    </row>
    <row r="238" s="2" customFormat="1" ht="18" customHeight="1" spans="1:246">
      <c r="A238" s="243" t="s">
        <v>204</v>
      </c>
      <c r="B238" s="226">
        <f>B239</f>
        <v>0</v>
      </c>
      <c r="C238" s="226"/>
      <c r="D238" s="226">
        <f>D239</f>
        <v>80</v>
      </c>
      <c r="E238" s="226"/>
      <c r="F238" s="227">
        <v>0</v>
      </c>
      <c r="G238" s="245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  <c r="AJ238" s="244"/>
      <c r="AK238" s="244"/>
      <c r="AL238" s="244"/>
      <c r="AM238" s="244"/>
      <c r="AN238" s="244"/>
      <c r="AO238" s="244"/>
      <c r="AP238" s="244"/>
      <c r="AQ238" s="244"/>
      <c r="AR238" s="244"/>
      <c r="AS238" s="244"/>
      <c r="AT238" s="244"/>
      <c r="AU238" s="244"/>
      <c r="AV238" s="244"/>
      <c r="AW238" s="244"/>
      <c r="AX238" s="244"/>
      <c r="AY238" s="244"/>
      <c r="AZ238" s="244"/>
      <c r="BA238" s="244"/>
      <c r="BB238" s="244"/>
      <c r="BC238" s="244"/>
      <c r="BD238" s="244"/>
      <c r="BE238" s="244"/>
      <c r="BF238" s="244"/>
      <c r="BG238" s="244"/>
      <c r="BH238" s="244"/>
      <c r="BI238" s="244"/>
      <c r="BJ238" s="244"/>
      <c r="BK238" s="244"/>
      <c r="BL238" s="244"/>
      <c r="BM238" s="244"/>
      <c r="BN238" s="244"/>
      <c r="BO238" s="244"/>
      <c r="BP238" s="244"/>
      <c r="BQ238" s="244"/>
      <c r="BR238" s="244"/>
      <c r="BS238" s="244"/>
      <c r="BT238" s="244"/>
      <c r="BU238" s="244"/>
      <c r="BV238" s="244"/>
      <c r="BW238" s="244"/>
      <c r="BX238" s="244"/>
      <c r="BY238" s="244"/>
      <c r="BZ238" s="244"/>
      <c r="CA238" s="244"/>
      <c r="CB238" s="244"/>
      <c r="CC238" s="244"/>
      <c r="CD238" s="244"/>
      <c r="CE238" s="244"/>
      <c r="CF238" s="244"/>
      <c r="CG238" s="244"/>
      <c r="CH238" s="244"/>
      <c r="CI238" s="244"/>
      <c r="CJ238" s="244"/>
      <c r="CK238" s="244"/>
      <c r="CL238" s="244"/>
      <c r="CM238" s="244"/>
      <c r="CN238" s="244"/>
      <c r="CO238" s="244"/>
      <c r="CP238" s="244"/>
      <c r="CQ238" s="244"/>
      <c r="CR238" s="244"/>
      <c r="CS238" s="244"/>
      <c r="CT238" s="244"/>
      <c r="CU238" s="244"/>
      <c r="CV238" s="244"/>
      <c r="CW238" s="244"/>
      <c r="CX238" s="244"/>
      <c r="CY238" s="244"/>
      <c r="CZ238" s="244"/>
      <c r="DA238" s="244"/>
      <c r="DB238" s="244"/>
      <c r="DC238" s="244"/>
      <c r="DD238" s="244"/>
      <c r="DE238" s="244"/>
      <c r="DF238" s="244"/>
      <c r="DG238" s="244"/>
      <c r="DH238" s="244"/>
      <c r="DI238" s="244"/>
      <c r="DJ238" s="244"/>
      <c r="DK238" s="244"/>
      <c r="DL238" s="244"/>
      <c r="DM238" s="244"/>
      <c r="DN238" s="244"/>
      <c r="DO238" s="244"/>
      <c r="DP238" s="244"/>
      <c r="DQ238" s="244"/>
      <c r="DR238" s="244"/>
      <c r="DS238" s="244"/>
      <c r="DT238" s="244"/>
      <c r="DU238" s="244"/>
      <c r="DV238" s="244"/>
      <c r="DW238" s="244"/>
      <c r="DX238" s="244"/>
      <c r="DY238" s="244"/>
      <c r="DZ238" s="244"/>
      <c r="EA238" s="244"/>
      <c r="EB238" s="244"/>
      <c r="EC238" s="244"/>
      <c r="ED238" s="244"/>
      <c r="EE238" s="244"/>
      <c r="EF238" s="244"/>
      <c r="EG238" s="244"/>
      <c r="EH238" s="244"/>
      <c r="EI238" s="244"/>
      <c r="EJ238" s="244"/>
      <c r="EK238" s="244"/>
      <c r="EL238" s="244"/>
      <c r="EM238" s="244"/>
      <c r="EN238" s="244"/>
      <c r="EO238" s="244"/>
      <c r="EP238" s="244"/>
      <c r="EQ238" s="244"/>
      <c r="ER238" s="244"/>
      <c r="ES238" s="244"/>
      <c r="ET238" s="244"/>
      <c r="EU238" s="244"/>
      <c r="EV238" s="244"/>
      <c r="EW238" s="244"/>
      <c r="EX238" s="244"/>
      <c r="EY238" s="244"/>
      <c r="EZ238" s="244"/>
      <c r="FA238" s="244"/>
      <c r="FB238" s="244"/>
      <c r="FC238" s="244"/>
      <c r="FD238" s="244"/>
      <c r="FE238" s="244"/>
      <c r="FF238" s="244"/>
      <c r="FG238" s="244"/>
      <c r="FH238" s="244"/>
      <c r="FI238" s="244"/>
      <c r="FJ238" s="244"/>
      <c r="FK238" s="244"/>
      <c r="FL238" s="244"/>
      <c r="FM238" s="244"/>
      <c r="FN238" s="244"/>
      <c r="FO238" s="244"/>
      <c r="FP238" s="244"/>
      <c r="FQ238" s="244"/>
      <c r="FR238" s="244"/>
      <c r="FS238" s="244"/>
      <c r="FT238" s="244"/>
      <c r="FU238" s="244"/>
      <c r="FV238" s="244"/>
      <c r="FW238" s="244"/>
      <c r="FX238" s="244"/>
      <c r="FY238" s="244"/>
      <c r="FZ238" s="244"/>
      <c r="GA238" s="244"/>
      <c r="GB238" s="244"/>
      <c r="GC238" s="244"/>
      <c r="GD238" s="244"/>
      <c r="GE238" s="244"/>
      <c r="GF238" s="244"/>
      <c r="GG238" s="244"/>
      <c r="GH238" s="244"/>
      <c r="GI238" s="244"/>
      <c r="GJ238" s="244"/>
      <c r="GK238" s="244"/>
      <c r="GL238" s="244"/>
      <c r="GM238" s="244"/>
      <c r="GN238" s="244"/>
      <c r="GO238" s="244"/>
      <c r="GP238" s="244"/>
      <c r="GQ238" s="244"/>
      <c r="GR238" s="244"/>
      <c r="GS238" s="244"/>
      <c r="GT238" s="244"/>
      <c r="GU238" s="244"/>
      <c r="GV238" s="244"/>
      <c r="GW238" s="244"/>
      <c r="GX238" s="244"/>
      <c r="GY238" s="244"/>
      <c r="GZ238" s="244"/>
      <c r="HA238" s="244"/>
      <c r="HB238" s="244"/>
      <c r="HC238" s="244"/>
      <c r="HD238" s="244"/>
      <c r="HE238" s="244"/>
      <c r="HF238" s="244"/>
      <c r="HG238" s="244"/>
      <c r="HH238" s="244"/>
      <c r="HI238" s="244"/>
      <c r="HJ238" s="244"/>
      <c r="HK238" s="244"/>
      <c r="HL238" s="244"/>
      <c r="HM238" s="244"/>
      <c r="HN238" s="244"/>
      <c r="HO238" s="244"/>
      <c r="HP238" s="244"/>
      <c r="HQ238" s="244"/>
      <c r="HR238" s="244"/>
      <c r="HS238" s="244"/>
      <c r="HT238" s="244"/>
      <c r="HU238" s="244"/>
      <c r="HV238" s="244"/>
      <c r="HW238" s="244"/>
      <c r="HX238" s="244"/>
      <c r="HY238" s="244"/>
      <c r="HZ238" s="244"/>
      <c r="IA238" s="244"/>
      <c r="IB238" s="244"/>
      <c r="IC238" s="244"/>
      <c r="ID238" s="244"/>
      <c r="IE238" s="244"/>
      <c r="IF238" s="244"/>
      <c r="IG238" s="244"/>
      <c r="IH238" s="244"/>
      <c r="II238" s="244"/>
      <c r="IJ238" s="244"/>
      <c r="IK238" s="244"/>
      <c r="IL238" s="244"/>
    </row>
    <row r="239" s="2" customFormat="1" ht="18" customHeight="1" spans="1:246">
      <c r="A239" s="243" t="s">
        <v>205</v>
      </c>
      <c r="B239" s="230"/>
      <c r="C239" s="157"/>
      <c r="D239" s="235">
        <v>80</v>
      </c>
      <c r="E239" s="232"/>
      <c r="F239" s="233"/>
      <c r="G239" s="245"/>
      <c r="H239" s="244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  <c r="AJ239" s="244"/>
      <c r="AK239" s="244"/>
      <c r="AL239" s="244"/>
      <c r="AM239" s="244"/>
      <c r="AN239" s="244"/>
      <c r="AO239" s="244"/>
      <c r="AP239" s="244"/>
      <c r="AQ239" s="244"/>
      <c r="AR239" s="244"/>
      <c r="AS239" s="244"/>
      <c r="AT239" s="244"/>
      <c r="AU239" s="244"/>
      <c r="AV239" s="244"/>
      <c r="AW239" s="244"/>
      <c r="AX239" s="244"/>
      <c r="AY239" s="244"/>
      <c r="AZ239" s="244"/>
      <c r="BA239" s="244"/>
      <c r="BB239" s="244"/>
      <c r="BC239" s="244"/>
      <c r="BD239" s="244"/>
      <c r="BE239" s="244"/>
      <c r="BF239" s="244"/>
      <c r="BG239" s="244"/>
      <c r="BH239" s="244"/>
      <c r="BI239" s="244"/>
      <c r="BJ239" s="244"/>
      <c r="BK239" s="244"/>
      <c r="BL239" s="244"/>
      <c r="BM239" s="244"/>
      <c r="BN239" s="244"/>
      <c r="BO239" s="244"/>
      <c r="BP239" s="244"/>
      <c r="BQ239" s="244"/>
      <c r="BR239" s="244"/>
      <c r="BS239" s="244"/>
      <c r="BT239" s="244"/>
      <c r="BU239" s="244"/>
      <c r="BV239" s="244"/>
      <c r="BW239" s="244"/>
      <c r="BX239" s="244"/>
      <c r="BY239" s="244"/>
      <c r="BZ239" s="244"/>
      <c r="CA239" s="244"/>
      <c r="CB239" s="244"/>
      <c r="CC239" s="244"/>
      <c r="CD239" s="244"/>
      <c r="CE239" s="244"/>
      <c r="CF239" s="244"/>
      <c r="CG239" s="244"/>
      <c r="CH239" s="244"/>
      <c r="CI239" s="244"/>
      <c r="CJ239" s="244"/>
      <c r="CK239" s="244"/>
      <c r="CL239" s="244"/>
      <c r="CM239" s="244"/>
      <c r="CN239" s="244"/>
      <c r="CO239" s="244"/>
      <c r="CP239" s="244"/>
      <c r="CQ239" s="244"/>
      <c r="CR239" s="244"/>
      <c r="CS239" s="244"/>
      <c r="CT239" s="244"/>
      <c r="CU239" s="244"/>
      <c r="CV239" s="244"/>
      <c r="CW239" s="244"/>
      <c r="CX239" s="244"/>
      <c r="CY239" s="244"/>
      <c r="CZ239" s="244"/>
      <c r="DA239" s="244"/>
      <c r="DB239" s="244"/>
      <c r="DC239" s="244"/>
      <c r="DD239" s="244"/>
      <c r="DE239" s="244"/>
      <c r="DF239" s="244"/>
      <c r="DG239" s="244"/>
      <c r="DH239" s="244"/>
      <c r="DI239" s="244"/>
      <c r="DJ239" s="244"/>
      <c r="DK239" s="244"/>
      <c r="DL239" s="244"/>
      <c r="DM239" s="244"/>
      <c r="DN239" s="244"/>
      <c r="DO239" s="244"/>
      <c r="DP239" s="244"/>
      <c r="DQ239" s="244"/>
      <c r="DR239" s="244"/>
      <c r="DS239" s="244"/>
      <c r="DT239" s="244"/>
      <c r="DU239" s="244"/>
      <c r="DV239" s="244"/>
      <c r="DW239" s="244"/>
      <c r="DX239" s="244"/>
      <c r="DY239" s="244"/>
      <c r="DZ239" s="244"/>
      <c r="EA239" s="244"/>
      <c r="EB239" s="244"/>
      <c r="EC239" s="244"/>
      <c r="ED239" s="244"/>
      <c r="EE239" s="244"/>
      <c r="EF239" s="244"/>
      <c r="EG239" s="244"/>
      <c r="EH239" s="244"/>
      <c r="EI239" s="244"/>
      <c r="EJ239" s="244"/>
      <c r="EK239" s="244"/>
      <c r="EL239" s="244"/>
      <c r="EM239" s="244"/>
      <c r="EN239" s="244"/>
      <c r="EO239" s="244"/>
      <c r="EP239" s="244"/>
      <c r="EQ239" s="244"/>
      <c r="ER239" s="244"/>
      <c r="ES239" s="244"/>
      <c r="ET239" s="244"/>
      <c r="EU239" s="244"/>
      <c r="EV239" s="244"/>
      <c r="EW239" s="244"/>
      <c r="EX239" s="244"/>
      <c r="EY239" s="244"/>
      <c r="EZ239" s="244"/>
      <c r="FA239" s="244"/>
      <c r="FB239" s="244"/>
      <c r="FC239" s="244"/>
      <c r="FD239" s="244"/>
      <c r="FE239" s="244"/>
      <c r="FF239" s="244"/>
      <c r="FG239" s="244"/>
      <c r="FH239" s="244"/>
      <c r="FI239" s="244"/>
      <c r="FJ239" s="244"/>
      <c r="FK239" s="244"/>
      <c r="FL239" s="244"/>
      <c r="FM239" s="244"/>
      <c r="FN239" s="244"/>
      <c r="FO239" s="244"/>
      <c r="FP239" s="244"/>
      <c r="FQ239" s="244"/>
      <c r="FR239" s="244"/>
      <c r="FS239" s="244"/>
      <c r="FT239" s="244"/>
      <c r="FU239" s="244"/>
      <c r="FV239" s="244"/>
      <c r="FW239" s="244"/>
      <c r="FX239" s="244"/>
      <c r="FY239" s="244"/>
      <c r="FZ239" s="244"/>
      <c r="GA239" s="244"/>
      <c r="GB239" s="244"/>
      <c r="GC239" s="244"/>
      <c r="GD239" s="244"/>
      <c r="GE239" s="244"/>
      <c r="GF239" s="244"/>
      <c r="GG239" s="244"/>
      <c r="GH239" s="244"/>
      <c r="GI239" s="244"/>
      <c r="GJ239" s="244"/>
      <c r="GK239" s="244"/>
      <c r="GL239" s="244"/>
      <c r="GM239" s="244"/>
      <c r="GN239" s="244"/>
      <c r="GO239" s="244"/>
      <c r="GP239" s="244"/>
      <c r="GQ239" s="244"/>
      <c r="GR239" s="244"/>
      <c r="GS239" s="244"/>
      <c r="GT239" s="244"/>
      <c r="GU239" s="244"/>
      <c r="GV239" s="244"/>
      <c r="GW239" s="244"/>
      <c r="GX239" s="244"/>
      <c r="GY239" s="244"/>
      <c r="GZ239" s="244"/>
      <c r="HA239" s="244"/>
      <c r="HB239" s="244"/>
      <c r="HC239" s="244"/>
      <c r="HD239" s="244"/>
      <c r="HE239" s="244"/>
      <c r="HF239" s="244"/>
      <c r="HG239" s="244"/>
      <c r="HH239" s="244"/>
      <c r="HI239" s="244"/>
      <c r="HJ239" s="244"/>
      <c r="HK239" s="244"/>
      <c r="HL239" s="244"/>
      <c r="HM239" s="244"/>
      <c r="HN239" s="244"/>
      <c r="HO239" s="244"/>
      <c r="HP239" s="244"/>
      <c r="HQ239" s="244"/>
      <c r="HR239" s="244"/>
      <c r="HS239" s="244"/>
      <c r="HT239" s="244"/>
      <c r="HU239" s="244"/>
      <c r="HV239" s="244"/>
      <c r="HW239" s="244"/>
      <c r="HX239" s="244"/>
      <c r="HY239" s="244"/>
      <c r="HZ239" s="244"/>
      <c r="IA239" s="244"/>
      <c r="IB239" s="244"/>
      <c r="IC239" s="244"/>
      <c r="ID239" s="244"/>
      <c r="IE239" s="244"/>
      <c r="IF239" s="244"/>
      <c r="IG239" s="244"/>
      <c r="IH239" s="244"/>
      <c r="II239" s="244"/>
      <c r="IJ239" s="244"/>
      <c r="IK239" s="244"/>
      <c r="IL239" s="244"/>
    </row>
    <row r="240" s="2" customFormat="1" ht="18" customHeight="1" spans="1:246">
      <c r="A240" s="243" t="s">
        <v>206</v>
      </c>
      <c r="B240" s="230">
        <v>3000</v>
      </c>
      <c r="C240" s="157"/>
      <c r="D240" s="235">
        <v>722</v>
      </c>
      <c r="E240" s="232"/>
      <c r="F240" s="233"/>
      <c r="G240" s="245"/>
      <c r="H240" s="244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  <c r="AJ240" s="244"/>
      <c r="AK240" s="244"/>
      <c r="AL240" s="244"/>
      <c r="AM240" s="244"/>
      <c r="AN240" s="244"/>
      <c r="AO240" s="244"/>
      <c r="AP240" s="244"/>
      <c r="AQ240" s="244"/>
      <c r="AR240" s="244"/>
      <c r="AS240" s="244"/>
      <c r="AT240" s="244"/>
      <c r="AU240" s="244"/>
      <c r="AV240" s="244"/>
      <c r="AW240" s="244"/>
      <c r="AX240" s="244"/>
      <c r="AY240" s="244"/>
      <c r="AZ240" s="244"/>
      <c r="BA240" s="244"/>
      <c r="BB240" s="244"/>
      <c r="BC240" s="244"/>
      <c r="BD240" s="244"/>
      <c r="BE240" s="244"/>
      <c r="BF240" s="244"/>
      <c r="BG240" s="244"/>
      <c r="BH240" s="244"/>
      <c r="BI240" s="244"/>
      <c r="BJ240" s="244"/>
      <c r="BK240" s="244"/>
      <c r="BL240" s="244"/>
      <c r="BM240" s="244"/>
      <c r="BN240" s="244"/>
      <c r="BO240" s="244"/>
      <c r="BP240" s="244"/>
      <c r="BQ240" s="244"/>
      <c r="BR240" s="244"/>
      <c r="BS240" s="244"/>
      <c r="BT240" s="244"/>
      <c r="BU240" s="244"/>
      <c r="BV240" s="244"/>
      <c r="BW240" s="244"/>
      <c r="BX240" s="244"/>
      <c r="BY240" s="244"/>
      <c r="BZ240" s="244"/>
      <c r="CA240" s="244"/>
      <c r="CB240" s="244"/>
      <c r="CC240" s="244"/>
      <c r="CD240" s="244"/>
      <c r="CE240" s="244"/>
      <c r="CF240" s="244"/>
      <c r="CG240" s="244"/>
      <c r="CH240" s="244"/>
      <c r="CI240" s="244"/>
      <c r="CJ240" s="244"/>
      <c r="CK240" s="244"/>
      <c r="CL240" s="244"/>
      <c r="CM240" s="244"/>
      <c r="CN240" s="244"/>
      <c r="CO240" s="244"/>
      <c r="CP240" s="244"/>
      <c r="CQ240" s="244"/>
      <c r="CR240" s="244"/>
      <c r="CS240" s="244"/>
      <c r="CT240" s="244"/>
      <c r="CU240" s="244"/>
      <c r="CV240" s="244"/>
      <c r="CW240" s="244"/>
      <c r="CX240" s="244"/>
      <c r="CY240" s="244"/>
      <c r="CZ240" s="244"/>
      <c r="DA240" s="244"/>
      <c r="DB240" s="244"/>
      <c r="DC240" s="244"/>
      <c r="DD240" s="244"/>
      <c r="DE240" s="244"/>
      <c r="DF240" s="244"/>
      <c r="DG240" s="244"/>
      <c r="DH240" s="244"/>
      <c r="DI240" s="244"/>
      <c r="DJ240" s="244"/>
      <c r="DK240" s="244"/>
      <c r="DL240" s="244"/>
      <c r="DM240" s="244"/>
      <c r="DN240" s="244"/>
      <c r="DO240" s="244"/>
      <c r="DP240" s="244"/>
      <c r="DQ240" s="244"/>
      <c r="DR240" s="244"/>
      <c r="DS240" s="244"/>
      <c r="DT240" s="244"/>
      <c r="DU240" s="244"/>
      <c r="DV240" s="244"/>
      <c r="DW240" s="244"/>
      <c r="DX240" s="244"/>
      <c r="DY240" s="244"/>
      <c r="DZ240" s="244"/>
      <c r="EA240" s="244"/>
      <c r="EB240" s="244"/>
      <c r="EC240" s="244"/>
      <c r="ED240" s="244"/>
      <c r="EE240" s="244"/>
      <c r="EF240" s="244"/>
      <c r="EG240" s="244"/>
      <c r="EH240" s="244"/>
      <c r="EI240" s="244"/>
      <c r="EJ240" s="244"/>
      <c r="EK240" s="244"/>
      <c r="EL240" s="244"/>
      <c r="EM240" s="244"/>
      <c r="EN240" s="244"/>
      <c r="EO240" s="244"/>
      <c r="EP240" s="244"/>
      <c r="EQ240" s="244"/>
      <c r="ER240" s="244"/>
      <c r="ES240" s="244"/>
      <c r="ET240" s="244"/>
      <c r="EU240" s="244"/>
      <c r="EV240" s="244"/>
      <c r="EW240" s="244"/>
      <c r="EX240" s="244"/>
      <c r="EY240" s="244"/>
      <c r="EZ240" s="244"/>
      <c r="FA240" s="244"/>
      <c r="FB240" s="244"/>
      <c r="FC240" s="244"/>
      <c r="FD240" s="244"/>
      <c r="FE240" s="244"/>
      <c r="FF240" s="244"/>
      <c r="FG240" s="244"/>
      <c r="FH240" s="244"/>
      <c r="FI240" s="244"/>
      <c r="FJ240" s="244"/>
      <c r="FK240" s="244"/>
      <c r="FL240" s="244"/>
      <c r="FM240" s="244"/>
      <c r="FN240" s="244"/>
      <c r="FO240" s="244"/>
      <c r="FP240" s="244"/>
      <c r="FQ240" s="244"/>
      <c r="FR240" s="244"/>
      <c r="FS240" s="244"/>
      <c r="FT240" s="244"/>
      <c r="FU240" s="244"/>
      <c r="FV240" s="244"/>
      <c r="FW240" s="244"/>
      <c r="FX240" s="244"/>
      <c r="FY240" s="244"/>
      <c r="FZ240" s="244"/>
      <c r="GA240" s="244"/>
      <c r="GB240" s="244"/>
      <c r="GC240" s="244"/>
      <c r="GD240" s="244"/>
      <c r="GE240" s="244"/>
      <c r="GF240" s="244"/>
      <c r="GG240" s="244"/>
      <c r="GH240" s="244"/>
      <c r="GI240" s="244"/>
      <c r="GJ240" s="244"/>
      <c r="GK240" s="244"/>
      <c r="GL240" s="244"/>
      <c r="GM240" s="244"/>
      <c r="GN240" s="244"/>
      <c r="GO240" s="244"/>
      <c r="GP240" s="244"/>
      <c r="GQ240" s="244"/>
      <c r="GR240" s="244"/>
      <c r="GS240" s="244"/>
      <c r="GT240" s="244"/>
      <c r="GU240" s="244"/>
      <c r="GV240" s="244"/>
      <c r="GW240" s="244"/>
      <c r="GX240" s="244"/>
      <c r="GY240" s="244"/>
      <c r="GZ240" s="244"/>
      <c r="HA240" s="244"/>
      <c r="HB240" s="244"/>
      <c r="HC240" s="244"/>
      <c r="HD240" s="244"/>
      <c r="HE240" s="244"/>
      <c r="HF240" s="244"/>
      <c r="HG240" s="244"/>
      <c r="HH240" s="244"/>
      <c r="HI240" s="244"/>
      <c r="HJ240" s="244"/>
      <c r="HK240" s="244"/>
      <c r="HL240" s="244"/>
      <c r="HM240" s="244"/>
      <c r="HN240" s="244"/>
      <c r="HO240" s="244"/>
      <c r="HP240" s="244"/>
      <c r="HQ240" s="244"/>
      <c r="HR240" s="244"/>
      <c r="HS240" s="244"/>
      <c r="HT240" s="244"/>
      <c r="HU240" s="244"/>
      <c r="HV240" s="244"/>
      <c r="HW240" s="244"/>
      <c r="HX240" s="244"/>
      <c r="HY240" s="244"/>
      <c r="HZ240" s="244"/>
      <c r="IA240" s="244"/>
      <c r="IB240" s="244"/>
      <c r="IC240" s="244"/>
      <c r="ID240" s="244"/>
      <c r="IE240" s="244"/>
      <c r="IF240" s="244"/>
      <c r="IG240" s="244"/>
      <c r="IH240" s="244"/>
      <c r="II240" s="244"/>
      <c r="IJ240" s="244"/>
      <c r="IK240" s="244"/>
      <c r="IL240" s="244"/>
    </row>
    <row r="241" s="2" customFormat="1" ht="18" customHeight="1" spans="1:246">
      <c r="A241" s="243" t="s">
        <v>207</v>
      </c>
      <c r="B241" s="226">
        <f t="shared" ref="B241:F241" si="0">B242+B253+B262+B273+B279+B281</f>
        <v>4713</v>
      </c>
      <c r="C241" s="226"/>
      <c r="D241" s="226">
        <f t="shared" si="0"/>
        <v>3428</v>
      </c>
      <c r="E241" s="226"/>
      <c r="F241" s="226">
        <f t="shared" si="0"/>
        <v>0</v>
      </c>
      <c r="G241" s="180"/>
      <c r="H241" s="244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  <c r="AJ241" s="244"/>
      <c r="AK241" s="244"/>
      <c r="AL241" s="244"/>
      <c r="AM241" s="244"/>
      <c r="AN241" s="244"/>
      <c r="AO241" s="244"/>
      <c r="AP241" s="244"/>
      <c r="AQ241" s="244"/>
      <c r="AR241" s="244"/>
      <c r="AS241" s="244"/>
      <c r="AT241" s="244"/>
      <c r="AU241" s="244"/>
      <c r="AV241" s="244"/>
      <c r="AW241" s="244"/>
      <c r="AX241" s="244"/>
      <c r="AY241" s="244"/>
      <c r="AZ241" s="244"/>
      <c r="BA241" s="244"/>
      <c r="BB241" s="244"/>
      <c r="BC241" s="244"/>
      <c r="BD241" s="244"/>
      <c r="BE241" s="244"/>
      <c r="BF241" s="244"/>
      <c r="BG241" s="244"/>
      <c r="BH241" s="244"/>
      <c r="BI241" s="244"/>
      <c r="BJ241" s="244"/>
      <c r="BK241" s="244"/>
      <c r="BL241" s="244"/>
      <c r="BM241" s="244"/>
      <c r="BN241" s="244"/>
      <c r="BO241" s="244"/>
      <c r="BP241" s="244"/>
      <c r="BQ241" s="244"/>
      <c r="BR241" s="244"/>
      <c r="BS241" s="244"/>
      <c r="BT241" s="244"/>
      <c r="BU241" s="244"/>
      <c r="BV241" s="244"/>
      <c r="BW241" s="244"/>
      <c r="BX241" s="244"/>
      <c r="BY241" s="244"/>
      <c r="BZ241" s="244"/>
      <c r="CA241" s="244"/>
      <c r="CB241" s="244"/>
      <c r="CC241" s="244"/>
      <c r="CD241" s="244"/>
      <c r="CE241" s="244"/>
      <c r="CF241" s="244"/>
      <c r="CG241" s="244"/>
      <c r="CH241" s="244"/>
      <c r="CI241" s="244"/>
      <c r="CJ241" s="244"/>
      <c r="CK241" s="244"/>
      <c r="CL241" s="244"/>
      <c r="CM241" s="244"/>
      <c r="CN241" s="244"/>
      <c r="CO241" s="244"/>
      <c r="CP241" s="244"/>
      <c r="CQ241" s="244"/>
      <c r="CR241" s="244"/>
      <c r="CS241" s="244"/>
      <c r="CT241" s="244"/>
      <c r="CU241" s="244"/>
      <c r="CV241" s="244"/>
      <c r="CW241" s="244"/>
      <c r="CX241" s="244"/>
      <c r="CY241" s="244"/>
      <c r="CZ241" s="244"/>
      <c r="DA241" s="244"/>
      <c r="DB241" s="244"/>
      <c r="DC241" s="244"/>
      <c r="DD241" s="244"/>
      <c r="DE241" s="244"/>
      <c r="DF241" s="244"/>
      <c r="DG241" s="244"/>
      <c r="DH241" s="244"/>
      <c r="DI241" s="244"/>
      <c r="DJ241" s="244"/>
      <c r="DK241" s="244"/>
      <c r="DL241" s="244"/>
      <c r="DM241" s="244"/>
      <c r="DN241" s="244"/>
      <c r="DO241" s="244"/>
      <c r="DP241" s="244"/>
      <c r="DQ241" s="244"/>
      <c r="DR241" s="244"/>
      <c r="DS241" s="244"/>
      <c r="DT241" s="244"/>
      <c r="DU241" s="244"/>
      <c r="DV241" s="244"/>
      <c r="DW241" s="244"/>
      <c r="DX241" s="244"/>
      <c r="DY241" s="244"/>
      <c r="DZ241" s="244"/>
      <c r="EA241" s="244"/>
      <c r="EB241" s="244"/>
      <c r="EC241" s="244"/>
      <c r="ED241" s="244"/>
      <c r="EE241" s="244"/>
      <c r="EF241" s="244"/>
      <c r="EG241" s="244"/>
      <c r="EH241" s="244"/>
      <c r="EI241" s="244"/>
      <c r="EJ241" s="244"/>
      <c r="EK241" s="244"/>
      <c r="EL241" s="244"/>
      <c r="EM241" s="244"/>
      <c r="EN241" s="244"/>
      <c r="EO241" s="244"/>
      <c r="EP241" s="244"/>
      <c r="EQ241" s="244"/>
      <c r="ER241" s="244"/>
      <c r="ES241" s="244"/>
      <c r="ET241" s="244"/>
      <c r="EU241" s="244"/>
      <c r="EV241" s="244"/>
      <c r="EW241" s="244"/>
      <c r="EX241" s="244"/>
      <c r="EY241" s="244"/>
      <c r="EZ241" s="244"/>
      <c r="FA241" s="244"/>
      <c r="FB241" s="244"/>
      <c r="FC241" s="244"/>
      <c r="FD241" s="244"/>
      <c r="FE241" s="244"/>
      <c r="FF241" s="244"/>
      <c r="FG241" s="244"/>
      <c r="FH241" s="244"/>
      <c r="FI241" s="244"/>
      <c r="FJ241" s="244"/>
      <c r="FK241" s="244"/>
      <c r="FL241" s="244"/>
      <c r="FM241" s="244"/>
      <c r="FN241" s="244"/>
      <c r="FO241" s="244"/>
      <c r="FP241" s="244"/>
      <c r="FQ241" s="244"/>
      <c r="FR241" s="244"/>
      <c r="FS241" s="244"/>
      <c r="FT241" s="244"/>
      <c r="FU241" s="244"/>
      <c r="FV241" s="244"/>
      <c r="FW241" s="244"/>
      <c r="FX241" s="244"/>
      <c r="FY241" s="244"/>
      <c r="FZ241" s="244"/>
      <c r="GA241" s="244"/>
      <c r="GB241" s="244"/>
      <c r="GC241" s="244"/>
      <c r="GD241" s="244"/>
      <c r="GE241" s="244"/>
      <c r="GF241" s="244"/>
      <c r="GG241" s="244"/>
      <c r="GH241" s="244"/>
      <c r="GI241" s="244"/>
      <c r="GJ241" s="244"/>
      <c r="GK241" s="244"/>
      <c r="GL241" s="244"/>
      <c r="GM241" s="244"/>
      <c r="GN241" s="244"/>
      <c r="GO241" s="244"/>
      <c r="GP241" s="244"/>
      <c r="GQ241" s="244"/>
      <c r="GR241" s="244"/>
      <c r="GS241" s="244"/>
      <c r="GT241" s="244"/>
      <c r="GU241" s="244"/>
      <c r="GV241" s="244"/>
      <c r="GW241" s="244"/>
      <c r="GX241" s="244"/>
      <c r="GY241" s="244"/>
      <c r="GZ241" s="244"/>
      <c r="HA241" s="244"/>
      <c r="HB241" s="244"/>
      <c r="HC241" s="244"/>
      <c r="HD241" s="244"/>
      <c r="HE241" s="244"/>
      <c r="HF241" s="244"/>
      <c r="HG241" s="244"/>
      <c r="HH241" s="244"/>
      <c r="HI241" s="244"/>
      <c r="HJ241" s="244"/>
      <c r="HK241" s="244"/>
      <c r="HL241" s="244"/>
      <c r="HM241" s="244"/>
      <c r="HN241" s="244"/>
      <c r="HO241" s="244"/>
      <c r="HP241" s="244"/>
      <c r="HQ241" s="244"/>
      <c r="HR241" s="244"/>
      <c r="HS241" s="244"/>
      <c r="HT241" s="244"/>
      <c r="HU241" s="244"/>
      <c r="HV241" s="244"/>
      <c r="HW241" s="244"/>
      <c r="HX241" s="244"/>
      <c r="HY241" s="244"/>
      <c r="HZ241" s="244"/>
      <c r="IA241" s="244"/>
      <c r="IB241" s="244"/>
      <c r="IC241" s="244"/>
      <c r="ID241" s="244"/>
      <c r="IE241" s="244"/>
      <c r="IF241" s="244"/>
      <c r="IG241" s="244"/>
      <c r="IH241" s="244"/>
      <c r="II241" s="244"/>
      <c r="IJ241" s="244"/>
      <c r="IK241" s="244"/>
      <c r="IL241" s="244"/>
    </row>
    <row r="242" s="2" customFormat="1" ht="18" customHeight="1" spans="1:246">
      <c r="A242" s="243" t="s">
        <v>208</v>
      </c>
      <c r="B242" s="226">
        <f>SUM(B243:B252)</f>
        <v>1689</v>
      </c>
      <c r="C242" s="226"/>
      <c r="D242" s="226">
        <f>SUM(D243:D252)</f>
        <v>1162</v>
      </c>
      <c r="E242" s="226"/>
      <c r="F242" s="227">
        <v>0</v>
      </c>
      <c r="G242" s="245"/>
      <c r="H242" s="244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  <c r="AJ242" s="244"/>
      <c r="AK242" s="244"/>
      <c r="AL242" s="244"/>
      <c r="AM242" s="244"/>
      <c r="AN242" s="244"/>
      <c r="AO242" s="244"/>
      <c r="AP242" s="244"/>
      <c r="AQ242" s="244"/>
      <c r="AR242" s="244"/>
      <c r="AS242" s="244"/>
      <c r="AT242" s="244"/>
      <c r="AU242" s="244"/>
      <c r="AV242" s="244"/>
      <c r="AW242" s="244"/>
      <c r="AX242" s="244"/>
      <c r="AY242" s="244"/>
      <c r="AZ242" s="244"/>
      <c r="BA242" s="244"/>
      <c r="BB242" s="244"/>
      <c r="BC242" s="244"/>
      <c r="BD242" s="244"/>
      <c r="BE242" s="244"/>
      <c r="BF242" s="244"/>
      <c r="BG242" s="244"/>
      <c r="BH242" s="244"/>
      <c r="BI242" s="244"/>
      <c r="BJ242" s="244"/>
      <c r="BK242" s="244"/>
      <c r="BL242" s="244"/>
      <c r="BM242" s="244"/>
      <c r="BN242" s="244"/>
      <c r="BO242" s="244"/>
      <c r="BP242" s="244"/>
      <c r="BQ242" s="244"/>
      <c r="BR242" s="244"/>
      <c r="BS242" s="244"/>
      <c r="BT242" s="244"/>
      <c r="BU242" s="244"/>
      <c r="BV242" s="244"/>
      <c r="BW242" s="244"/>
      <c r="BX242" s="244"/>
      <c r="BY242" s="244"/>
      <c r="BZ242" s="244"/>
      <c r="CA242" s="244"/>
      <c r="CB242" s="244"/>
      <c r="CC242" s="244"/>
      <c r="CD242" s="244"/>
      <c r="CE242" s="244"/>
      <c r="CF242" s="244"/>
      <c r="CG242" s="244"/>
      <c r="CH242" s="244"/>
      <c r="CI242" s="244"/>
      <c r="CJ242" s="244"/>
      <c r="CK242" s="244"/>
      <c r="CL242" s="244"/>
      <c r="CM242" s="244"/>
      <c r="CN242" s="244"/>
      <c r="CO242" s="244"/>
      <c r="CP242" s="244"/>
      <c r="CQ242" s="244"/>
      <c r="CR242" s="244"/>
      <c r="CS242" s="244"/>
      <c r="CT242" s="244"/>
      <c r="CU242" s="244"/>
      <c r="CV242" s="244"/>
      <c r="CW242" s="244"/>
      <c r="CX242" s="244"/>
      <c r="CY242" s="244"/>
      <c r="CZ242" s="244"/>
      <c r="DA242" s="244"/>
      <c r="DB242" s="244"/>
      <c r="DC242" s="244"/>
      <c r="DD242" s="244"/>
      <c r="DE242" s="244"/>
      <c r="DF242" s="244"/>
      <c r="DG242" s="244"/>
      <c r="DH242" s="244"/>
      <c r="DI242" s="244"/>
      <c r="DJ242" s="244"/>
      <c r="DK242" s="244"/>
      <c r="DL242" s="244"/>
      <c r="DM242" s="244"/>
      <c r="DN242" s="244"/>
      <c r="DO242" s="244"/>
      <c r="DP242" s="244"/>
      <c r="DQ242" s="244"/>
      <c r="DR242" s="244"/>
      <c r="DS242" s="244"/>
      <c r="DT242" s="244"/>
      <c r="DU242" s="244"/>
      <c r="DV242" s="244"/>
      <c r="DW242" s="244"/>
      <c r="DX242" s="244"/>
      <c r="DY242" s="244"/>
      <c r="DZ242" s="244"/>
      <c r="EA242" s="244"/>
      <c r="EB242" s="244"/>
      <c r="EC242" s="244"/>
      <c r="ED242" s="244"/>
      <c r="EE242" s="244"/>
      <c r="EF242" s="244"/>
      <c r="EG242" s="244"/>
      <c r="EH242" s="244"/>
      <c r="EI242" s="244"/>
      <c r="EJ242" s="244"/>
      <c r="EK242" s="244"/>
      <c r="EL242" s="244"/>
      <c r="EM242" s="244"/>
      <c r="EN242" s="244"/>
      <c r="EO242" s="244"/>
      <c r="EP242" s="244"/>
      <c r="EQ242" s="244"/>
      <c r="ER242" s="244"/>
      <c r="ES242" s="244"/>
      <c r="ET242" s="244"/>
      <c r="EU242" s="244"/>
      <c r="EV242" s="244"/>
      <c r="EW242" s="244"/>
      <c r="EX242" s="244"/>
      <c r="EY242" s="244"/>
      <c r="EZ242" s="244"/>
      <c r="FA242" s="244"/>
      <c r="FB242" s="244"/>
      <c r="FC242" s="244"/>
      <c r="FD242" s="244"/>
      <c r="FE242" s="244"/>
      <c r="FF242" s="244"/>
      <c r="FG242" s="244"/>
      <c r="FH242" s="244"/>
      <c r="FI242" s="244"/>
      <c r="FJ242" s="244"/>
      <c r="FK242" s="244"/>
      <c r="FL242" s="244"/>
      <c r="FM242" s="244"/>
      <c r="FN242" s="244"/>
      <c r="FO242" s="244"/>
      <c r="FP242" s="244"/>
      <c r="FQ242" s="244"/>
      <c r="FR242" s="244"/>
      <c r="FS242" s="244"/>
      <c r="FT242" s="244"/>
      <c r="FU242" s="244"/>
      <c r="FV242" s="244"/>
      <c r="FW242" s="244"/>
      <c r="FX242" s="244"/>
      <c r="FY242" s="244"/>
      <c r="FZ242" s="244"/>
      <c r="GA242" s="244"/>
      <c r="GB242" s="244"/>
      <c r="GC242" s="244"/>
      <c r="GD242" s="244"/>
      <c r="GE242" s="244"/>
      <c r="GF242" s="244"/>
      <c r="GG242" s="244"/>
      <c r="GH242" s="244"/>
      <c r="GI242" s="244"/>
      <c r="GJ242" s="244"/>
      <c r="GK242" s="244"/>
      <c r="GL242" s="244"/>
      <c r="GM242" s="244"/>
      <c r="GN242" s="244"/>
      <c r="GO242" s="244"/>
      <c r="GP242" s="244"/>
      <c r="GQ242" s="244"/>
      <c r="GR242" s="244"/>
      <c r="GS242" s="244"/>
      <c r="GT242" s="244"/>
      <c r="GU242" s="244"/>
      <c r="GV242" s="244"/>
      <c r="GW242" s="244"/>
      <c r="GX242" s="244"/>
      <c r="GY242" s="244"/>
      <c r="GZ242" s="244"/>
      <c r="HA242" s="244"/>
      <c r="HB242" s="244"/>
      <c r="HC242" s="244"/>
      <c r="HD242" s="244"/>
      <c r="HE242" s="244"/>
      <c r="HF242" s="244"/>
      <c r="HG242" s="244"/>
      <c r="HH242" s="244"/>
      <c r="HI242" s="244"/>
      <c r="HJ242" s="244"/>
      <c r="HK242" s="244"/>
      <c r="HL242" s="244"/>
      <c r="HM242" s="244"/>
      <c r="HN242" s="244"/>
      <c r="HO242" s="244"/>
      <c r="HP242" s="244"/>
      <c r="HQ242" s="244"/>
      <c r="HR242" s="244"/>
      <c r="HS242" s="244"/>
      <c r="HT242" s="244"/>
      <c r="HU242" s="244"/>
      <c r="HV242" s="244"/>
      <c r="HW242" s="244"/>
      <c r="HX242" s="244"/>
      <c r="HY242" s="244"/>
      <c r="HZ242" s="244"/>
      <c r="IA242" s="244"/>
      <c r="IB242" s="244"/>
      <c r="IC242" s="244"/>
      <c r="ID242" s="244"/>
      <c r="IE242" s="244"/>
      <c r="IF242" s="244"/>
      <c r="IG242" s="244"/>
      <c r="IH242" s="244"/>
      <c r="II242" s="244"/>
      <c r="IJ242" s="244"/>
      <c r="IK242" s="244"/>
      <c r="IL242" s="244"/>
    </row>
    <row r="243" s="2" customFormat="1" ht="18" customHeight="1" spans="1:246">
      <c r="A243" s="243" t="s">
        <v>201</v>
      </c>
      <c r="B243" s="230">
        <v>168</v>
      </c>
      <c r="C243" s="157"/>
      <c r="D243" s="235">
        <v>297</v>
      </c>
      <c r="E243" s="232"/>
      <c r="F243" s="233"/>
      <c r="G243" s="245"/>
      <c r="H243" s="244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  <c r="AJ243" s="244"/>
      <c r="AK243" s="244"/>
      <c r="AL243" s="244"/>
      <c r="AM243" s="244"/>
      <c r="AN243" s="244"/>
      <c r="AO243" s="244"/>
      <c r="AP243" s="244"/>
      <c r="AQ243" s="244"/>
      <c r="AR243" s="244"/>
      <c r="AS243" s="244"/>
      <c r="AT243" s="244"/>
      <c r="AU243" s="244"/>
      <c r="AV243" s="244"/>
      <c r="AW243" s="244"/>
      <c r="AX243" s="244"/>
      <c r="AY243" s="244"/>
      <c r="AZ243" s="244"/>
      <c r="BA243" s="244"/>
      <c r="BB243" s="244"/>
      <c r="BC243" s="244"/>
      <c r="BD243" s="244"/>
      <c r="BE243" s="244"/>
      <c r="BF243" s="244"/>
      <c r="BG243" s="244"/>
      <c r="BH243" s="244"/>
      <c r="BI243" s="244"/>
      <c r="BJ243" s="244"/>
      <c r="BK243" s="244"/>
      <c r="BL243" s="244"/>
      <c r="BM243" s="244"/>
      <c r="BN243" s="244"/>
      <c r="BO243" s="244"/>
      <c r="BP243" s="244"/>
      <c r="BQ243" s="244"/>
      <c r="BR243" s="244"/>
      <c r="BS243" s="244"/>
      <c r="BT243" s="244"/>
      <c r="BU243" s="244"/>
      <c r="BV243" s="244"/>
      <c r="BW243" s="244"/>
      <c r="BX243" s="244"/>
      <c r="BY243" s="244"/>
      <c r="BZ243" s="244"/>
      <c r="CA243" s="244"/>
      <c r="CB243" s="244"/>
      <c r="CC243" s="244"/>
      <c r="CD243" s="244"/>
      <c r="CE243" s="244"/>
      <c r="CF243" s="244"/>
      <c r="CG243" s="244"/>
      <c r="CH243" s="244"/>
      <c r="CI243" s="244"/>
      <c r="CJ243" s="244"/>
      <c r="CK243" s="244"/>
      <c r="CL243" s="244"/>
      <c r="CM243" s="244"/>
      <c r="CN243" s="244"/>
      <c r="CO243" s="244"/>
      <c r="CP243" s="244"/>
      <c r="CQ243" s="244"/>
      <c r="CR243" s="244"/>
      <c r="CS243" s="244"/>
      <c r="CT243" s="244"/>
      <c r="CU243" s="244"/>
      <c r="CV243" s="244"/>
      <c r="CW243" s="244"/>
      <c r="CX243" s="244"/>
      <c r="CY243" s="244"/>
      <c r="CZ243" s="244"/>
      <c r="DA243" s="244"/>
      <c r="DB243" s="244"/>
      <c r="DC243" s="244"/>
      <c r="DD243" s="244"/>
      <c r="DE243" s="244"/>
      <c r="DF243" s="244"/>
      <c r="DG243" s="244"/>
      <c r="DH243" s="244"/>
      <c r="DI243" s="244"/>
      <c r="DJ243" s="244"/>
      <c r="DK243" s="244"/>
      <c r="DL243" s="244"/>
      <c r="DM243" s="244"/>
      <c r="DN243" s="244"/>
      <c r="DO243" s="244"/>
      <c r="DP243" s="244"/>
      <c r="DQ243" s="244"/>
      <c r="DR243" s="244"/>
      <c r="DS243" s="244"/>
      <c r="DT243" s="244"/>
      <c r="DU243" s="244"/>
      <c r="DV243" s="244"/>
      <c r="DW243" s="244"/>
      <c r="DX243" s="244"/>
      <c r="DY243" s="244"/>
      <c r="DZ243" s="244"/>
      <c r="EA243" s="244"/>
      <c r="EB243" s="244"/>
      <c r="EC243" s="244"/>
      <c r="ED243" s="244"/>
      <c r="EE243" s="244"/>
      <c r="EF243" s="244"/>
      <c r="EG243" s="244"/>
      <c r="EH243" s="244"/>
      <c r="EI243" s="244"/>
      <c r="EJ243" s="244"/>
      <c r="EK243" s="244"/>
      <c r="EL243" s="244"/>
      <c r="EM243" s="244"/>
      <c r="EN243" s="244"/>
      <c r="EO243" s="244"/>
      <c r="EP243" s="244"/>
      <c r="EQ243" s="244"/>
      <c r="ER243" s="244"/>
      <c r="ES243" s="244"/>
      <c r="ET243" s="244"/>
      <c r="EU243" s="244"/>
      <c r="EV243" s="244"/>
      <c r="EW243" s="244"/>
      <c r="EX243" s="244"/>
      <c r="EY243" s="244"/>
      <c r="EZ243" s="244"/>
      <c r="FA243" s="244"/>
      <c r="FB243" s="244"/>
      <c r="FC243" s="244"/>
      <c r="FD243" s="244"/>
      <c r="FE243" s="244"/>
      <c r="FF243" s="244"/>
      <c r="FG243" s="244"/>
      <c r="FH243" s="244"/>
      <c r="FI243" s="244"/>
      <c r="FJ243" s="244"/>
      <c r="FK243" s="244"/>
      <c r="FL243" s="244"/>
      <c r="FM243" s="244"/>
      <c r="FN243" s="244"/>
      <c r="FO243" s="244"/>
      <c r="FP243" s="244"/>
      <c r="FQ243" s="244"/>
      <c r="FR243" s="244"/>
      <c r="FS243" s="244"/>
      <c r="FT243" s="244"/>
      <c r="FU243" s="244"/>
      <c r="FV243" s="244"/>
      <c r="FW243" s="244"/>
      <c r="FX243" s="244"/>
      <c r="FY243" s="244"/>
      <c r="FZ243" s="244"/>
      <c r="GA243" s="244"/>
      <c r="GB243" s="244"/>
      <c r="GC243" s="244"/>
      <c r="GD243" s="244"/>
      <c r="GE243" s="244"/>
      <c r="GF243" s="244"/>
      <c r="GG243" s="244"/>
      <c r="GH243" s="244"/>
      <c r="GI243" s="244"/>
      <c r="GJ243" s="244"/>
      <c r="GK243" s="244"/>
      <c r="GL243" s="244"/>
      <c r="GM243" s="244"/>
      <c r="GN243" s="244"/>
      <c r="GO243" s="244"/>
      <c r="GP243" s="244"/>
      <c r="GQ243" s="244"/>
      <c r="GR243" s="244"/>
      <c r="GS243" s="244"/>
      <c r="GT243" s="244"/>
      <c r="GU243" s="244"/>
      <c r="GV243" s="244"/>
      <c r="GW243" s="244"/>
      <c r="GX243" s="244"/>
      <c r="GY243" s="244"/>
      <c r="GZ243" s="244"/>
      <c r="HA243" s="244"/>
      <c r="HB243" s="244"/>
      <c r="HC243" s="244"/>
      <c r="HD243" s="244"/>
      <c r="HE243" s="244"/>
      <c r="HF243" s="244"/>
      <c r="HG243" s="244"/>
      <c r="HH243" s="244"/>
      <c r="HI243" s="244"/>
      <c r="HJ243" s="244"/>
      <c r="HK243" s="244"/>
      <c r="HL243" s="244"/>
      <c r="HM243" s="244"/>
      <c r="HN243" s="244"/>
      <c r="HO243" s="244"/>
      <c r="HP243" s="244"/>
      <c r="HQ243" s="244"/>
      <c r="HR243" s="244"/>
      <c r="HS243" s="244"/>
      <c r="HT243" s="244"/>
      <c r="HU243" s="244"/>
      <c r="HV243" s="244"/>
      <c r="HW243" s="244"/>
      <c r="HX243" s="244"/>
      <c r="HY243" s="244"/>
      <c r="HZ243" s="244"/>
      <c r="IA243" s="244"/>
      <c r="IB243" s="244"/>
      <c r="IC243" s="244"/>
      <c r="ID243" s="244"/>
      <c r="IE243" s="244"/>
      <c r="IF243" s="244"/>
      <c r="IG243" s="244"/>
      <c r="IH243" s="244"/>
      <c r="II243" s="244"/>
      <c r="IJ243" s="244"/>
      <c r="IK243" s="244"/>
      <c r="IL243" s="244"/>
    </row>
    <row r="244" s="2" customFormat="1" ht="18" customHeight="1" spans="1:246">
      <c r="A244" s="243" t="s">
        <v>209</v>
      </c>
      <c r="B244" s="230">
        <v>447</v>
      </c>
      <c r="C244" s="157"/>
      <c r="D244" s="235">
        <v>456</v>
      </c>
      <c r="E244" s="232"/>
      <c r="F244" s="233"/>
      <c r="G244" s="245"/>
      <c r="H244" s="244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  <c r="AJ244" s="244"/>
      <c r="AK244" s="244"/>
      <c r="AL244" s="244"/>
      <c r="AM244" s="244"/>
      <c r="AN244" s="244"/>
      <c r="AO244" s="244"/>
      <c r="AP244" s="244"/>
      <c r="AQ244" s="244"/>
      <c r="AR244" s="244"/>
      <c r="AS244" s="244"/>
      <c r="AT244" s="244"/>
      <c r="AU244" s="244"/>
      <c r="AV244" s="244"/>
      <c r="AW244" s="244"/>
      <c r="AX244" s="244"/>
      <c r="AY244" s="244"/>
      <c r="AZ244" s="244"/>
      <c r="BA244" s="244"/>
      <c r="BB244" s="244"/>
      <c r="BC244" s="244"/>
      <c r="BD244" s="244"/>
      <c r="BE244" s="244"/>
      <c r="BF244" s="244"/>
      <c r="BG244" s="244"/>
      <c r="BH244" s="244"/>
      <c r="BI244" s="244"/>
      <c r="BJ244" s="244"/>
      <c r="BK244" s="244"/>
      <c r="BL244" s="244"/>
      <c r="BM244" s="244"/>
      <c r="BN244" s="244"/>
      <c r="BO244" s="244"/>
      <c r="BP244" s="244"/>
      <c r="BQ244" s="244"/>
      <c r="BR244" s="244"/>
      <c r="BS244" s="244"/>
      <c r="BT244" s="244"/>
      <c r="BU244" s="244"/>
      <c r="BV244" s="244"/>
      <c r="BW244" s="244"/>
      <c r="BX244" s="244"/>
      <c r="BY244" s="244"/>
      <c r="BZ244" s="244"/>
      <c r="CA244" s="244"/>
      <c r="CB244" s="244"/>
      <c r="CC244" s="244"/>
      <c r="CD244" s="244"/>
      <c r="CE244" s="244"/>
      <c r="CF244" s="244"/>
      <c r="CG244" s="244"/>
      <c r="CH244" s="244"/>
      <c r="CI244" s="244"/>
      <c r="CJ244" s="244"/>
      <c r="CK244" s="244"/>
      <c r="CL244" s="244"/>
      <c r="CM244" s="244"/>
      <c r="CN244" s="244"/>
      <c r="CO244" s="244"/>
      <c r="CP244" s="244"/>
      <c r="CQ244" s="244"/>
      <c r="CR244" s="244"/>
      <c r="CS244" s="244"/>
      <c r="CT244" s="244"/>
      <c r="CU244" s="244"/>
      <c r="CV244" s="244"/>
      <c r="CW244" s="244"/>
      <c r="CX244" s="244"/>
      <c r="CY244" s="244"/>
      <c r="CZ244" s="244"/>
      <c r="DA244" s="244"/>
      <c r="DB244" s="244"/>
      <c r="DC244" s="244"/>
      <c r="DD244" s="244"/>
      <c r="DE244" s="244"/>
      <c r="DF244" s="244"/>
      <c r="DG244" s="244"/>
      <c r="DH244" s="244"/>
      <c r="DI244" s="244"/>
      <c r="DJ244" s="244"/>
      <c r="DK244" s="244"/>
      <c r="DL244" s="244"/>
      <c r="DM244" s="244"/>
      <c r="DN244" s="244"/>
      <c r="DO244" s="244"/>
      <c r="DP244" s="244"/>
      <c r="DQ244" s="244"/>
      <c r="DR244" s="244"/>
      <c r="DS244" s="244"/>
      <c r="DT244" s="244"/>
      <c r="DU244" s="244"/>
      <c r="DV244" s="244"/>
      <c r="DW244" s="244"/>
      <c r="DX244" s="244"/>
      <c r="DY244" s="244"/>
      <c r="DZ244" s="244"/>
      <c r="EA244" s="244"/>
      <c r="EB244" s="244"/>
      <c r="EC244" s="244"/>
      <c r="ED244" s="244"/>
      <c r="EE244" s="244"/>
      <c r="EF244" s="244"/>
      <c r="EG244" s="244"/>
      <c r="EH244" s="244"/>
      <c r="EI244" s="244"/>
      <c r="EJ244" s="244"/>
      <c r="EK244" s="244"/>
      <c r="EL244" s="244"/>
      <c r="EM244" s="244"/>
      <c r="EN244" s="244"/>
      <c r="EO244" s="244"/>
      <c r="EP244" s="244"/>
      <c r="EQ244" s="244"/>
      <c r="ER244" s="244"/>
      <c r="ES244" s="244"/>
      <c r="ET244" s="244"/>
      <c r="EU244" s="244"/>
      <c r="EV244" s="244"/>
      <c r="EW244" s="244"/>
      <c r="EX244" s="244"/>
      <c r="EY244" s="244"/>
      <c r="EZ244" s="244"/>
      <c r="FA244" s="244"/>
      <c r="FB244" s="244"/>
      <c r="FC244" s="244"/>
      <c r="FD244" s="244"/>
      <c r="FE244" s="244"/>
      <c r="FF244" s="244"/>
      <c r="FG244" s="244"/>
      <c r="FH244" s="244"/>
      <c r="FI244" s="244"/>
      <c r="FJ244" s="244"/>
      <c r="FK244" s="244"/>
      <c r="FL244" s="244"/>
      <c r="FM244" s="244"/>
      <c r="FN244" s="244"/>
      <c r="FO244" s="244"/>
      <c r="FP244" s="244"/>
      <c r="FQ244" s="244"/>
      <c r="FR244" s="244"/>
      <c r="FS244" s="244"/>
      <c r="FT244" s="244"/>
      <c r="FU244" s="244"/>
      <c r="FV244" s="244"/>
      <c r="FW244" s="244"/>
      <c r="FX244" s="244"/>
      <c r="FY244" s="244"/>
      <c r="FZ244" s="244"/>
      <c r="GA244" s="244"/>
      <c r="GB244" s="244"/>
      <c r="GC244" s="244"/>
      <c r="GD244" s="244"/>
      <c r="GE244" s="244"/>
      <c r="GF244" s="244"/>
      <c r="GG244" s="244"/>
      <c r="GH244" s="244"/>
      <c r="GI244" s="244"/>
      <c r="GJ244" s="244"/>
      <c r="GK244" s="244"/>
      <c r="GL244" s="244"/>
      <c r="GM244" s="244"/>
      <c r="GN244" s="244"/>
      <c r="GO244" s="244"/>
      <c r="GP244" s="244"/>
      <c r="GQ244" s="244"/>
      <c r="GR244" s="244"/>
      <c r="GS244" s="244"/>
      <c r="GT244" s="244"/>
      <c r="GU244" s="244"/>
      <c r="GV244" s="244"/>
      <c r="GW244" s="244"/>
      <c r="GX244" s="244"/>
      <c r="GY244" s="244"/>
      <c r="GZ244" s="244"/>
      <c r="HA244" s="244"/>
      <c r="HB244" s="244"/>
      <c r="HC244" s="244"/>
      <c r="HD244" s="244"/>
      <c r="HE244" s="244"/>
      <c r="HF244" s="244"/>
      <c r="HG244" s="244"/>
      <c r="HH244" s="244"/>
      <c r="HI244" s="244"/>
      <c r="HJ244" s="244"/>
      <c r="HK244" s="244"/>
      <c r="HL244" s="244"/>
      <c r="HM244" s="244"/>
      <c r="HN244" s="244"/>
      <c r="HO244" s="244"/>
      <c r="HP244" s="244"/>
      <c r="HQ244" s="244"/>
      <c r="HR244" s="244"/>
      <c r="HS244" s="244"/>
      <c r="HT244" s="244"/>
      <c r="HU244" s="244"/>
      <c r="HV244" s="244"/>
      <c r="HW244" s="244"/>
      <c r="HX244" s="244"/>
      <c r="HY244" s="244"/>
      <c r="HZ244" s="244"/>
      <c r="IA244" s="244"/>
      <c r="IB244" s="244"/>
      <c r="IC244" s="244"/>
      <c r="ID244" s="244"/>
      <c r="IE244" s="244"/>
      <c r="IF244" s="244"/>
      <c r="IG244" s="244"/>
      <c r="IH244" s="244"/>
      <c r="II244" s="244"/>
      <c r="IJ244" s="244"/>
      <c r="IK244" s="244"/>
      <c r="IL244" s="244"/>
    </row>
    <row r="245" s="2" customFormat="1" ht="18" customHeight="1" spans="1:246">
      <c r="A245" s="243" t="s">
        <v>210</v>
      </c>
      <c r="B245" s="230"/>
      <c r="C245" s="157"/>
      <c r="D245" s="235"/>
      <c r="E245" s="232"/>
      <c r="F245" s="233"/>
      <c r="G245" s="245"/>
      <c r="H245" s="244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  <c r="AJ245" s="244"/>
      <c r="AK245" s="244"/>
      <c r="AL245" s="244"/>
      <c r="AM245" s="244"/>
      <c r="AN245" s="244"/>
      <c r="AO245" s="244"/>
      <c r="AP245" s="244"/>
      <c r="AQ245" s="244"/>
      <c r="AR245" s="244"/>
      <c r="AS245" s="244"/>
      <c r="AT245" s="244"/>
      <c r="AU245" s="244"/>
      <c r="AV245" s="244"/>
      <c r="AW245" s="244"/>
      <c r="AX245" s="244"/>
      <c r="AY245" s="244"/>
      <c r="AZ245" s="244"/>
      <c r="BA245" s="244"/>
      <c r="BB245" s="244"/>
      <c r="BC245" s="244"/>
      <c r="BD245" s="244"/>
      <c r="BE245" s="244"/>
      <c r="BF245" s="244"/>
      <c r="BG245" s="244"/>
      <c r="BH245" s="244"/>
      <c r="BI245" s="244"/>
      <c r="BJ245" s="244"/>
      <c r="BK245" s="244"/>
      <c r="BL245" s="244"/>
      <c r="BM245" s="244"/>
      <c r="BN245" s="244"/>
      <c r="BO245" s="244"/>
      <c r="BP245" s="244"/>
      <c r="BQ245" s="244"/>
      <c r="BR245" s="244"/>
      <c r="BS245" s="244"/>
      <c r="BT245" s="244"/>
      <c r="BU245" s="244"/>
      <c r="BV245" s="244"/>
      <c r="BW245" s="244"/>
      <c r="BX245" s="244"/>
      <c r="BY245" s="244"/>
      <c r="BZ245" s="244"/>
      <c r="CA245" s="244"/>
      <c r="CB245" s="244"/>
      <c r="CC245" s="244"/>
      <c r="CD245" s="244"/>
      <c r="CE245" s="244"/>
      <c r="CF245" s="244"/>
      <c r="CG245" s="244"/>
      <c r="CH245" s="244"/>
      <c r="CI245" s="244"/>
      <c r="CJ245" s="244"/>
      <c r="CK245" s="244"/>
      <c r="CL245" s="244"/>
      <c r="CM245" s="244"/>
      <c r="CN245" s="244"/>
      <c r="CO245" s="244"/>
      <c r="CP245" s="244"/>
      <c r="CQ245" s="244"/>
      <c r="CR245" s="244"/>
      <c r="CS245" s="244"/>
      <c r="CT245" s="244"/>
      <c r="CU245" s="244"/>
      <c r="CV245" s="244"/>
      <c r="CW245" s="244"/>
      <c r="CX245" s="244"/>
      <c r="CY245" s="244"/>
      <c r="CZ245" s="244"/>
      <c r="DA245" s="244"/>
      <c r="DB245" s="244"/>
      <c r="DC245" s="244"/>
      <c r="DD245" s="244"/>
      <c r="DE245" s="244"/>
      <c r="DF245" s="244"/>
      <c r="DG245" s="244"/>
      <c r="DH245" s="244"/>
      <c r="DI245" s="244"/>
      <c r="DJ245" s="244"/>
      <c r="DK245" s="244"/>
      <c r="DL245" s="244"/>
      <c r="DM245" s="244"/>
      <c r="DN245" s="244"/>
      <c r="DO245" s="244"/>
      <c r="DP245" s="244"/>
      <c r="DQ245" s="244"/>
      <c r="DR245" s="244"/>
      <c r="DS245" s="244"/>
      <c r="DT245" s="244"/>
      <c r="DU245" s="244"/>
      <c r="DV245" s="244"/>
      <c r="DW245" s="244"/>
      <c r="DX245" s="244"/>
      <c r="DY245" s="244"/>
      <c r="DZ245" s="244"/>
      <c r="EA245" s="244"/>
      <c r="EB245" s="244"/>
      <c r="EC245" s="244"/>
      <c r="ED245" s="244"/>
      <c r="EE245" s="244"/>
      <c r="EF245" s="244"/>
      <c r="EG245" s="244"/>
      <c r="EH245" s="244"/>
      <c r="EI245" s="244"/>
      <c r="EJ245" s="244"/>
      <c r="EK245" s="244"/>
      <c r="EL245" s="244"/>
      <c r="EM245" s="244"/>
      <c r="EN245" s="244"/>
      <c r="EO245" s="244"/>
      <c r="EP245" s="244"/>
      <c r="EQ245" s="244"/>
      <c r="ER245" s="244"/>
      <c r="ES245" s="244"/>
      <c r="ET245" s="244"/>
      <c r="EU245" s="244"/>
      <c r="EV245" s="244"/>
      <c r="EW245" s="244"/>
      <c r="EX245" s="244"/>
      <c r="EY245" s="244"/>
      <c r="EZ245" s="244"/>
      <c r="FA245" s="244"/>
      <c r="FB245" s="244"/>
      <c r="FC245" s="244"/>
      <c r="FD245" s="244"/>
      <c r="FE245" s="244"/>
      <c r="FF245" s="244"/>
      <c r="FG245" s="244"/>
      <c r="FH245" s="244"/>
      <c r="FI245" s="244"/>
      <c r="FJ245" s="244"/>
      <c r="FK245" s="244"/>
      <c r="FL245" s="244"/>
      <c r="FM245" s="244"/>
      <c r="FN245" s="244"/>
      <c r="FO245" s="244"/>
      <c r="FP245" s="244"/>
      <c r="FQ245" s="244"/>
      <c r="FR245" s="244"/>
      <c r="FS245" s="244"/>
      <c r="FT245" s="244"/>
      <c r="FU245" s="244"/>
      <c r="FV245" s="244"/>
      <c r="FW245" s="244"/>
      <c r="FX245" s="244"/>
      <c r="FY245" s="244"/>
      <c r="FZ245" s="244"/>
      <c r="GA245" s="244"/>
      <c r="GB245" s="244"/>
      <c r="GC245" s="244"/>
      <c r="GD245" s="244"/>
      <c r="GE245" s="244"/>
      <c r="GF245" s="244"/>
      <c r="GG245" s="244"/>
      <c r="GH245" s="244"/>
      <c r="GI245" s="244"/>
      <c r="GJ245" s="244"/>
      <c r="GK245" s="244"/>
      <c r="GL245" s="244"/>
      <c r="GM245" s="244"/>
      <c r="GN245" s="244"/>
      <c r="GO245" s="244"/>
      <c r="GP245" s="244"/>
      <c r="GQ245" s="244"/>
      <c r="GR245" s="244"/>
      <c r="GS245" s="244"/>
      <c r="GT245" s="244"/>
      <c r="GU245" s="244"/>
      <c r="GV245" s="244"/>
      <c r="GW245" s="244"/>
      <c r="GX245" s="244"/>
      <c r="GY245" s="244"/>
      <c r="GZ245" s="244"/>
      <c r="HA245" s="244"/>
      <c r="HB245" s="244"/>
      <c r="HC245" s="244"/>
      <c r="HD245" s="244"/>
      <c r="HE245" s="244"/>
      <c r="HF245" s="244"/>
      <c r="HG245" s="244"/>
      <c r="HH245" s="244"/>
      <c r="HI245" s="244"/>
      <c r="HJ245" s="244"/>
      <c r="HK245" s="244"/>
      <c r="HL245" s="244"/>
      <c r="HM245" s="244"/>
      <c r="HN245" s="244"/>
      <c r="HO245" s="244"/>
      <c r="HP245" s="244"/>
      <c r="HQ245" s="244"/>
      <c r="HR245" s="244"/>
      <c r="HS245" s="244"/>
      <c r="HT245" s="244"/>
      <c r="HU245" s="244"/>
      <c r="HV245" s="244"/>
      <c r="HW245" s="244"/>
      <c r="HX245" s="244"/>
      <c r="HY245" s="244"/>
      <c r="HZ245" s="244"/>
      <c r="IA245" s="244"/>
      <c r="IB245" s="244"/>
      <c r="IC245" s="244"/>
      <c r="ID245" s="244"/>
      <c r="IE245" s="244"/>
      <c r="IF245" s="244"/>
      <c r="IG245" s="244"/>
      <c r="IH245" s="244"/>
      <c r="II245" s="244"/>
      <c r="IJ245" s="244"/>
      <c r="IK245" s="244"/>
      <c r="IL245" s="244"/>
    </row>
    <row r="246" s="2" customFormat="1" ht="18" customHeight="1" spans="1:246">
      <c r="A246" s="243" t="s">
        <v>211</v>
      </c>
      <c r="B246" s="230"/>
      <c r="C246" s="157"/>
      <c r="D246" s="235">
        <v>50</v>
      </c>
      <c r="E246" s="232"/>
      <c r="F246" s="233"/>
      <c r="G246" s="245"/>
      <c r="H246" s="244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  <c r="AJ246" s="244"/>
      <c r="AK246" s="244"/>
      <c r="AL246" s="244"/>
      <c r="AM246" s="244"/>
      <c r="AN246" s="244"/>
      <c r="AO246" s="244"/>
      <c r="AP246" s="244"/>
      <c r="AQ246" s="244"/>
      <c r="AR246" s="244"/>
      <c r="AS246" s="244"/>
      <c r="AT246" s="244"/>
      <c r="AU246" s="244"/>
      <c r="AV246" s="244"/>
      <c r="AW246" s="244"/>
      <c r="AX246" s="244"/>
      <c r="AY246" s="244"/>
      <c r="AZ246" s="244"/>
      <c r="BA246" s="244"/>
      <c r="BB246" s="244"/>
      <c r="BC246" s="244"/>
      <c r="BD246" s="244"/>
      <c r="BE246" s="244"/>
      <c r="BF246" s="244"/>
      <c r="BG246" s="244"/>
      <c r="BH246" s="244"/>
      <c r="BI246" s="244"/>
      <c r="BJ246" s="244"/>
      <c r="BK246" s="244"/>
      <c r="BL246" s="244"/>
      <c r="BM246" s="244"/>
      <c r="BN246" s="244"/>
      <c r="BO246" s="244"/>
      <c r="BP246" s="244"/>
      <c r="BQ246" s="244"/>
      <c r="BR246" s="244"/>
      <c r="BS246" s="244"/>
      <c r="BT246" s="244"/>
      <c r="BU246" s="244"/>
      <c r="BV246" s="244"/>
      <c r="BW246" s="244"/>
      <c r="BX246" s="244"/>
      <c r="BY246" s="244"/>
      <c r="BZ246" s="244"/>
      <c r="CA246" s="244"/>
      <c r="CB246" s="244"/>
      <c r="CC246" s="244"/>
      <c r="CD246" s="244"/>
      <c r="CE246" s="244"/>
      <c r="CF246" s="244"/>
      <c r="CG246" s="244"/>
      <c r="CH246" s="244"/>
      <c r="CI246" s="244"/>
      <c r="CJ246" s="244"/>
      <c r="CK246" s="244"/>
      <c r="CL246" s="244"/>
      <c r="CM246" s="244"/>
      <c r="CN246" s="244"/>
      <c r="CO246" s="244"/>
      <c r="CP246" s="244"/>
      <c r="CQ246" s="244"/>
      <c r="CR246" s="244"/>
      <c r="CS246" s="244"/>
      <c r="CT246" s="244"/>
      <c r="CU246" s="244"/>
      <c r="CV246" s="244"/>
      <c r="CW246" s="244"/>
      <c r="CX246" s="244"/>
      <c r="CY246" s="244"/>
      <c r="CZ246" s="244"/>
      <c r="DA246" s="244"/>
      <c r="DB246" s="244"/>
      <c r="DC246" s="244"/>
      <c r="DD246" s="244"/>
      <c r="DE246" s="244"/>
      <c r="DF246" s="244"/>
      <c r="DG246" s="244"/>
      <c r="DH246" s="244"/>
      <c r="DI246" s="244"/>
      <c r="DJ246" s="244"/>
      <c r="DK246" s="244"/>
      <c r="DL246" s="244"/>
      <c r="DM246" s="244"/>
      <c r="DN246" s="244"/>
      <c r="DO246" s="244"/>
      <c r="DP246" s="244"/>
      <c r="DQ246" s="244"/>
      <c r="DR246" s="244"/>
      <c r="DS246" s="244"/>
      <c r="DT246" s="244"/>
      <c r="DU246" s="244"/>
      <c r="DV246" s="244"/>
      <c r="DW246" s="244"/>
      <c r="DX246" s="244"/>
      <c r="DY246" s="244"/>
      <c r="DZ246" s="244"/>
      <c r="EA246" s="244"/>
      <c r="EB246" s="244"/>
      <c r="EC246" s="244"/>
      <c r="ED246" s="244"/>
      <c r="EE246" s="244"/>
      <c r="EF246" s="244"/>
      <c r="EG246" s="244"/>
      <c r="EH246" s="244"/>
      <c r="EI246" s="244"/>
      <c r="EJ246" s="244"/>
      <c r="EK246" s="244"/>
      <c r="EL246" s="244"/>
      <c r="EM246" s="244"/>
      <c r="EN246" s="244"/>
      <c r="EO246" s="244"/>
      <c r="EP246" s="244"/>
      <c r="EQ246" s="244"/>
      <c r="ER246" s="244"/>
      <c r="ES246" s="244"/>
      <c r="ET246" s="244"/>
      <c r="EU246" s="244"/>
      <c r="EV246" s="244"/>
      <c r="EW246" s="244"/>
      <c r="EX246" s="244"/>
      <c r="EY246" s="244"/>
      <c r="EZ246" s="244"/>
      <c r="FA246" s="244"/>
      <c r="FB246" s="244"/>
      <c r="FC246" s="244"/>
      <c r="FD246" s="244"/>
      <c r="FE246" s="244"/>
      <c r="FF246" s="244"/>
      <c r="FG246" s="244"/>
      <c r="FH246" s="244"/>
      <c r="FI246" s="244"/>
      <c r="FJ246" s="244"/>
      <c r="FK246" s="244"/>
      <c r="FL246" s="244"/>
      <c r="FM246" s="244"/>
      <c r="FN246" s="244"/>
      <c r="FO246" s="244"/>
      <c r="FP246" s="244"/>
      <c r="FQ246" s="244"/>
      <c r="FR246" s="244"/>
      <c r="FS246" s="244"/>
      <c r="FT246" s="244"/>
      <c r="FU246" s="244"/>
      <c r="FV246" s="244"/>
      <c r="FW246" s="244"/>
      <c r="FX246" s="244"/>
      <c r="FY246" s="244"/>
      <c r="FZ246" s="244"/>
      <c r="GA246" s="244"/>
      <c r="GB246" s="244"/>
      <c r="GC246" s="244"/>
      <c r="GD246" s="244"/>
      <c r="GE246" s="244"/>
      <c r="GF246" s="244"/>
      <c r="GG246" s="244"/>
      <c r="GH246" s="244"/>
      <c r="GI246" s="244"/>
      <c r="GJ246" s="244"/>
      <c r="GK246" s="244"/>
      <c r="GL246" s="244"/>
      <c r="GM246" s="244"/>
      <c r="GN246" s="244"/>
      <c r="GO246" s="244"/>
      <c r="GP246" s="244"/>
      <c r="GQ246" s="244"/>
      <c r="GR246" s="244"/>
      <c r="GS246" s="244"/>
      <c r="GT246" s="244"/>
      <c r="GU246" s="244"/>
      <c r="GV246" s="244"/>
      <c r="GW246" s="244"/>
      <c r="GX246" s="244"/>
      <c r="GY246" s="244"/>
      <c r="GZ246" s="244"/>
      <c r="HA246" s="244"/>
      <c r="HB246" s="244"/>
      <c r="HC246" s="244"/>
      <c r="HD246" s="244"/>
      <c r="HE246" s="244"/>
      <c r="HF246" s="244"/>
      <c r="HG246" s="244"/>
      <c r="HH246" s="244"/>
      <c r="HI246" s="244"/>
      <c r="HJ246" s="244"/>
      <c r="HK246" s="244"/>
      <c r="HL246" s="244"/>
      <c r="HM246" s="244"/>
      <c r="HN246" s="244"/>
      <c r="HO246" s="244"/>
      <c r="HP246" s="244"/>
      <c r="HQ246" s="244"/>
      <c r="HR246" s="244"/>
      <c r="HS246" s="244"/>
      <c r="HT246" s="244"/>
      <c r="HU246" s="244"/>
      <c r="HV246" s="244"/>
      <c r="HW246" s="244"/>
      <c r="HX246" s="244"/>
      <c r="HY246" s="244"/>
      <c r="HZ246" s="244"/>
      <c r="IA246" s="244"/>
      <c r="IB246" s="244"/>
      <c r="IC246" s="244"/>
      <c r="ID246" s="244"/>
      <c r="IE246" s="244"/>
      <c r="IF246" s="244"/>
      <c r="IG246" s="244"/>
      <c r="IH246" s="244"/>
      <c r="II246" s="244"/>
      <c r="IJ246" s="244"/>
      <c r="IK246" s="244"/>
      <c r="IL246" s="244"/>
    </row>
    <row r="247" s="2" customFormat="1" ht="18" customHeight="1" spans="1:246">
      <c r="A247" s="243" t="s">
        <v>212</v>
      </c>
      <c r="B247" s="230">
        <v>71</v>
      </c>
      <c r="C247" s="157"/>
      <c r="D247" s="235">
        <v>20</v>
      </c>
      <c r="E247" s="232"/>
      <c r="F247" s="233"/>
      <c r="G247" s="245"/>
      <c r="H247" s="244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  <c r="AJ247" s="244"/>
      <c r="AK247" s="244"/>
      <c r="AL247" s="244"/>
      <c r="AM247" s="244"/>
      <c r="AN247" s="244"/>
      <c r="AO247" s="244"/>
      <c r="AP247" s="244"/>
      <c r="AQ247" s="244"/>
      <c r="AR247" s="244"/>
      <c r="AS247" s="244"/>
      <c r="AT247" s="244"/>
      <c r="AU247" s="244"/>
      <c r="AV247" s="244"/>
      <c r="AW247" s="244"/>
      <c r="AX247" s="244"/>
      <c r="AY247" s="244"/>
      <c r="AZ247" s="244"/>
      <c r="BA247" s="244"/>
      <c r="BB247" s="244"/>
      <c r="BC247" s="244"/>
      <c r="BD247" s="244"/>
      <c r="BE247" s="244"/>
      <c r="BF247" s="244"/>
      <c r="BG247" s="244"/>
      <c r="BH247" s="244"/>
      <c r="BI247" s="244"/>
      <c r="BJ247" s="244"/>
      <c r="BK247" s="244"/>
      <c r="BL247" s="244"/>
      <c r="BM247" s="244"/>
      <c r="BN247" s="244"/>
      <c r="BO247" s="244"/>
      <c r="BP247" s="244"/>
      <c r="BQ247" s="244"/>
      <c r="BR247" s="244"/>
      <c r="BS247" s="244"/>
      <c r="BT247" s="244"/>
      <c r="BU247" s="244"/>
      <c r="BV247" s="244"/>
      <c r="BW247" s="244"/>
      <c r="BX247" s="244"/>
      <c r="BY247" s="244"/>
      <c r="BZ247" s="244"/>
      <c r="CA247" s="244"/>
      <c r="CB247" s="244"/>
      <c r="CC247" s="244"/>
      <c r="CD247" s="244"/>
      <c r="CE247" s="244"/>
      <c r="CF247" s="244"/>
      <c r="CG247" s="244"/>
      <c r="CH247" s="244"/>
      <c r="CI247" s="244"/>
      <c r="CJ247" s="244"/>
      <c r="CK247" s="244"/>
      <c r="CL247" s="244"/>
      <c r="CM247" s="244"/>
      <c r="CN247" s="244"/>
      <c r="CO247" s="244"/>
      <c r="CP247" s="244"/>
      <c r="CQ247" s="244"/>
      <c r="CR247" s="244"/>
      <c r="CS247" s="244"/>
      <c r="CT247" s="244"/>
      <c r="CU247" s="244"/>
      <c r="CV247" s="244"/>
      <c r="CW247" s="244"/>
      <c r="CX247" s="244"/>
      <c r="CY247" s="244"/>
      <c r="CZ247" s="244"/>
      <c r="DA247" s="244"/>
      <c r="DB247" s="244"/>
      <c r="DC247" s="244"/>
      <c r="DD247" s="244"/>
      <c r="DE247" s="244"/>
      <c r="DF247" s="244"/>
      <c r="DG247" s="244"/>
      <c r="DH247" s="244"/>
      <c r="DI247" s="244"/>
      <c r="DJ247" s="244"/>
      <c r="DK247" s="244"/>
      <c r="DL247" s="244"/>
      <c r="DM247" s="244"/>
      <c r="DN247" s="244"/>
      <c r="DO247" s="244"/>
      <c r="DP247" s="244"/>
      <c r="DQ247" s="244"/>
      <c r="DR247" s="244"/>
      <c r="DS247" s="244"/>
      <c r="DT247" s="244"/>
      <c r="DU247" s="244"/>
      <c r="DV247" s="244"/>
      <c r="DW247" s="244"/>
      <c r="DX247" s="244"/>
      <c r="DY247" s="244"/>
      <c r="DZ247" s="244"/>
      <c r="EA247" s="244"/>
      <c r="EB247" s="244"/>
      <c r="EC247" s="244"/>
      <c r="ED247" s="244"/>
      <c r="EE247" s="244"/>
      <c r="EF247" s="244"/>
      <c r="EG247" s="244"/>
      <c r="EH247" s="244"/>
      <c r="EI247" s="244"/>
      <c r="EJ247" s="244"/>
      <c r="EK247" s="244"/>
      <c r="EL247" s="244"/>
      <c r="EM247" s="244"/>
      <c r="EN247" s="244"/>
      <c r="EO247" s="244"/>
      <c r="EP247" s="244"/>
      <c r="EQ247" s="244"/>
      <c r="ER247" s="244"/>
      <c r="ES247" s="244"/>
      <c r="ET247" s="244"/>
      <c r="EU247" s="244"/>
      <c r="EV247" s="244"/>
      <c r="EW247" s="244"/>
      <c r="EX247" s="244"/>
      <c r="EY247" s="244"/>
      <c r="EZ247" s="244"/>
      <c r="FA247" s="244"/>
      <c r="FB247" s="244"/>
      <c r="FC247" s="244"/>
      <c r="FD247" s="244"/>
      <c r="FE247" s="244"/>
      <c r="FF247" s="244"/>
      <c r="FG247" s="244"/>
      <c r="FH247" s="244"/>
      <c r="FI247" s="244"/>
      <c r="FJ247" s="244"/>
      <c r="FK247" s="244"/>
      <c r="FL247" s="244"/>
      <c r="FM247" s="244"/>
      <c r="FN247" s="244"/>
      <c r="FO247" s="244"/>
      <c r="FP247" s="244"/>
      <c r="FQ247" s="244"/>
      <c r="FR247" s="244"/>
      <c r="FS247" s="244"/>
      <c r="FT247" s="244"/>
      <c r="FU247" s="244"/>
      <c r="FV247" s="244"/>
      <c r="FW247" s="244"/>
      <c r="FX247" s="244"/>
      <c r="FY247" s="244"/>
      <c r="FZ247" s="244"/>
      <c r="GA247" s="244"/>
      <c r="GB247" s="244"/>
      <c r="GC247" s="244"/>
      <c r="GD247" s="244"/>
      <c r="GE247" s="244"/>
      <c r="GF247" s="244"/>
      <c r="GG247" s="244"/>
      <c r="GH247" s="244"/>
      <c r="GI247" s="244"/>
      <c r="GJ247" s="244"/>
      <c r="GK247" s="244"/>
      <c r="GL247" s="244"/>
      <c r="GM247" s="244"/>
      <c r="GN247" s="244"/>
      <c r="GO247" s="244"/>
      <c r="GP247" s="244"/>
      <c r="GQ247" s="244"/>
      <c r="GR247" s="244"/>
      <c r="GS247" s="244"/>
      <c r="GT247" s="244"/>
      <c r="GU247" s="244"/>
      <c r="GV247" s="244"/>
      <c r="GW247" s="244"/>
      <c r="GX247" s="244"/>
      <c r="GY247" s="244"/>
      <c r="GZ247" s="244"/>
      <c r="HA247" s="244"/>
      <c r="HB247" s="244"/>
      <c r="HC247" s="244"/>
      <c r="HD247" s="244"/>
      <c r="HE247" s="244"/>
      <c r="HF247" s="244"/>
      <c r="HG247" s="244"/>
      <c r="HH247" s="244"/>
      <c r="HI247" s="244"/>
      <c r="HJ247" s="244"/>
      <c r="HK247" s="244"/>
      <c r="HL247" s="244"/>
      <c r="HM247" s="244"/>
      <c r="HN247" s="244"/>
      <c r="HO247" s="244"/>
      <c r="HP247" s="244"/>
      <c r="HQ247" s="244"/>
      <c r="HR247" s="244"/>
      <c r="HS247" s="244"/>
      <c r="HT247" s="244"/>
      <c r="HU247" s="244"/>
      <c r="HV247" s="244"/>
      <c r="HW247" s="244"/>
      <c r="HX247" s="244"/>
      <c r="HY247" s="244"/>
      <c r="HZ247" s="244"/>
      <c r="IA247" s="244"/>
      <c r="IB247" s="244"/>
      <c r="IC247" s="244"/>
      <c r="ID247" s="244"/>
      <c r="IE247" s="244"/>
      <c r="IF247" s="244"/>
      <c r="IG247" s="244"/>
      <c r="IH247" s="244"/>
      <c r="II247" s="244"/>
      <c r="IJ247" s="244"/>
      <c r="IK247" s="244"/>
      <c r="IL247" s="244"/>
    </row>
    <row r="248" s="2" customFormat="1" ht="18" customHeight="1" spans="1:246">
      <c r="A248" s="243" t="s">
        <v>213</v>
      </c>
      <c r="B248" s="230">
        <v>46</v>
      </c>
      <c r="C248" s="157"/>
      <c r="D248" s="235">
        <v>75</v>
      </c>
      <c r="E248" s="232"/>
      <c r="F248" s="233"/>
      <c r="G248" s="245"/>
      <c r="H248" s="244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  <c r="AJ248" s="244"/>
      <c r="AK248" s="244"/>
      <c r="AL248" s="244"/>
      <c r="AM248" s="244"/>
      <c r="AN248" s="244"/>
      <c r="AO248" s="244"/>
      <c r="AP248" s="244"/>
      <c r="AQ248" s="244"/>
      <c r="AR248" s="244"/>
      <c r="AS248" s="244"/>
      <c r="AT248" s="244"/>
      <c r="AU248" s="244"/>
      <c r="AV248" s="244"/>
      <c r="AW248" s="244"/>
      <c r="AX248" s="244"/>
      <c r="AY248" s="244"/>
      <c r="AZ248" s="244"/>
      <c r="BA248" s="244"/>
      <c r="BB248" s="244"/>
      <c r="BC248" s="244"/>
      <c r="BD248" s="244"/>
      <c r="BE248" s="244"/>
      <c r="BF248" s="244"/>
      <c r="BG248" s="244"/>
      <c r="BH248" s="244"/>
      <c r="BI248" s="244"/>
      <c r="BJ248" s="244"/>
      <c r="BK248" s="244"/>
      <c r="BL248" s="244"/>
      <c r="BM248" s="244"/>
      <c r="BN248" s="244"/>
      <c r="BO248" s="244"/>
      <c r="BP248" s="244"/>
      <c r="BQ248" s="244"/>
      <c r="BR248" s="244"/>
      <c r="BS248" s="244"/>
      <c r="BT248" s="244"/>
      <c r="BU248" s="244"/>
      <c r="BV248" s="244"/>
      <c r="BW248" s="244"/>
      <c r="BX248" s="244"/>
      <c r="BY248" s="244"/>
      <c r="BZ248" s="244"/>
      <c r="CA248" s="244"/>
      <c r="CB248" s="244"/>
      <c r="CC248" s="244"/>
      <c r="CD248" s="244"/>
      <c r="CE248" s="244"/>
      <c r="CF248" s="244"/>
      <c r="CG248" s="244"/>
      <c r="CH248" s="244"/>
      <c r="CI248" s="244"/>
      <c r="CJ248" s="244"/>
      <c r="CK248" s="244"/>
      <c r="CL248" s="244"/>
      <c r="CM248" s="244"/>
      <c r="CN248" s="244"/>
      <c r="CO248" s="244"/>
      <c r="CP248" s="244"/>
      <c r="CQ248" s="244"/>
      <c r="CR248" s="244"/>
      <c r="CS248" s="244"/>
      <c r="CT248" s="244"/>
      <c r="CU248" s="244"/>
      <c r="CV248" s="244"/>
      <c r="CW248" s="244"/>
      <c r="CX248" s="244"/>
      <c r="CY248" s="244"/>
      <c r="CZ248" s="244"/>
      <c r="DA248" s="244"/>
      <c r="DB248" s="244"/>
      <c r="DC248" s="244"/>
      <c r="DD248" s="244"/>
      <c r="DE248" s="244"/>
      <c r="DF248" s="244"/>
      <c r="DG248" s="244"/>
      <c r="DH248" s="244"/>
      <c r="DI248" s="244"/>
      <c r="DJ248" s="244"/>
      <c r="DK248" s="244"/>
      <c r="DL248" s="244"/>
      <c r="DM248" s="244"/>
      <c r="DN248" s="244"/>
      <c r="DO248" s="244"/>
      <c r="DP248" s="244"/>
      <c r="DQ248" s="244"/>
      <c r="DR248" s="244"/>
      <c r="DS248" s="244"/>
      <c r="DT248" s="244"/>
      <c r="DU248" s="244"/>
      <c r="DV248" s="244"/>
      <c r="DW248" s="244"/>
      <c r="DX248" s="244"/>
      <c r="DY248" s="244"/>
      <c r="DZ248" s="244"/>
      <c r="EA248" s="244"/>
      <c r="EB248" s="244"/>
      <c r="EC248" s="244"/>
      <c r="ED248" s="244"/>
      <c r="EE248" s="244"/>
      <c r="EF248" s="244"/>
      <c r="EG248" s="244"/>
      <c r="EH248" s="244"/>
      <c r="EI248" s="244"/>
      <c r="EJ248" s="244"/>
      <c r="EK248" s="244"/>
      <c r="EL248" s="244"/>
      <c r="EM248" s="244"/>
      <c r="EN248" s="244"/>
      <c r="EO248" s="244"/>
      <c r="EP248" s="244"/>
      <c r="EQ248" s="244"/>
      <c r="ER248" s="244"/>
      <c r="ES248" s="244"/>
      <c r="ET248" s="244"/>
      <c r="EU248" s="244"/>
      <c r="EV248" s="244"/>
      <c r="EW248" s="244"/>
      <c r="EX248" s="244"/>
      <c r="EY248" s="244"/>
      <c r="EZ248" s="244"/>
      <c r="FA248" s="244"/>
      <c r="FB248" s="244"/>
      <c r="FC248" s="244"/>
      <c r="FD248" s="244"/>
      <c r="FE248" s="244"/>
      <c r="FF248" s="244"/>
      <c r="FG248" s="244"/>
      <c r="FH248" s="244"/>
      <c r="FI248" s="244"/>
      <c r="FJ248" s="244"/>
      <c r="FK248" s="244"/>
      <c r="FL248" s="244"/>
      <c r="FM248" s="244"/>
      <c r="FN248" s="244"/>
      <c r="FO248" s="244"/>
      <c r="FP248" s="244"/>
      <c r="FQ248" s="244"/>
      <c r="FR248" s="244"/>
      <c r="FS248" s="244"/>
      <c r="FT248" s="244"/>
      <c r="FU248" s="244"/>
      <c r="FV248" s="244"/>
      <c r="FW248" s="244"/>
      <c r="FX248" s="244"/>
      <c r="FY248" s="244"/>
      <c r="FZ248" s="244"/>
      <c r="GA248" s="244"/>
      <c r="GB248" s="244"/>
      <c r="GC248" s="244"/>
      <c r="GD248" s="244"/>
      <c r="GE248" s="244"/>
      <c r="GF248" s="244"/>
      <c r="GG248" s="244"/>
      <c r="GH248" s="244"/>
      <c r="GI248" s="244"/>
      <c r="GJ248" s="244"/>
      <c r="GK248" s="244"/>
      <c r="GL248" s="244"/>
      <c r="GM248" s="244"/>
      <c r="GN248" s="244"/>
      <c r="GO248" s="244"/>
      <c r="GP248" s="244"/>
      <c r="GQ248" s="244"/>
      <c r="GR248" s="244"/>
      <c r="GS248" s="244"/>
      <c r="GT248" s="244"/>
      <c r="GU248" s="244"/>
      <c r="GV248" s="244"/>
      <c r="GW248" s="244"/>
      <c r="GX248" s="244"/>
      <c r="GY248" s="244"/>
      <c r="GZ248" s="244"/>
      <c r="HA248" s="244"/>
      <c r="HB248" s="244"/>
      <c r="HC248" s="244"/>
      <c r="HD248" s="244"/>
      <c r="HE248" s="244"/>
      <c r="HF248" s="244"/>
      <c r="HG248" s="244"/>
      <c r="HH248" s="244"/>
      <c r="HI248" s="244"/>
      <c r="HJ248" s="244"/>
      <c r="HK248" s="244"/>
      <c r="HL248" s="244"/>
      <c r="HM248" s="244"/>
      <c r="HN248" s="244"/>
      <c r="HO248" s="244"/>
      <c r="HP248" s="244"/>
      <c r="HQ248" s="244"/>
      <c r="HR248" s="244"/>
      <c r="HS248" s="244"/>
      <c r="HT248" s="244"/>
      <c r="HU248" s="244"/>
      <c r="HV248" s="244"/>
      <c r="HW248" s="244"/>
      <c r="HX248" s="244"/>
      <c r="HY248" s="244"/>
      <c r="HZ248" s="244"/>
      <c r="IA248" s="244"/>
      <c r="IB248" s="244"/>
      <c r="IC248" s="244"/>
      <c r="ID248" s="244"/>
      <c r="IE248" s="244"/>
      <c r="IF248" s="244"/>
      <c r="IG248" s="244"/>
      <c r="IH248" s="244"/>
      <c r="II248" s="244"/>
      <c r="IJ248" s="244"/>
      <c r="IK248" s="244"/>
      <c r="IL248" s="244"/>
    </row>
    <row r="249" s="2" customFormat="1" ht="18" customHeight="1" spans="1:246">
      <c r="A249" s="243" t="s">
        <v>214</v>
      </c>
      <c r="B249" s="232">
        <v>141</v>
      </c>
      <c r="C249" s="232"/>
      <c r="D249" s="235"/>
      <c r="E249" s="232"/>
      <c r="F249" s="233"/>
      <c r="G249" s="245"/>
      <c r="H249" s="244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  <c r="AJ249" s="244"/>
      <c r="AK249" s="244"/>
      <c r="AL249" s="244"/>
      <c r="AM249" s="244"/>
      <c r="AN249" s="244"/>
      <c r="AO249" s="244"/>
      <c r="AP249" s="244"/>
      <c r="AQ249" s="244"/>
      <c r="AR249" s="244"/>
      <c r="AS249" s="244"/>
      <c r="AT249" s="244"/>
      <c r="AU249" s="244"/>
      <c r="AV249" s="244"/>
      <c r="AW249" s="244"/>
      <c r="AX249" s="244"/>
      <c r="AY249" s="244"/>
      <c r="AZ249" s="244"/>
      <c r="BA249" s="244"/>
      <c r="BB249" s="244"/>
      <c r="BC249" s="244"/>
      <c r="BD249" s="244"/>
      <c r="BE249" s="244"/>
      <c r="BF249" s="244"/>
      <c r="BG249" s="244"/>
      <c r="BH249" s="244"/>
      <c r="BI249" s="244"/>
      <c r="BJ249" s="244"/>
      <c r="BK249" s="244"/>
      <c r="BL249" s="244"/>
      <c r="BM249" s="244"/>
      <c r="BN249" s="244"/>
      <c r="BO249" s="244"/>
      <c r="BP249" s="244"/>
      <c r="BQ249" s="244"/>
      <c r="BR249" s="244"/>
      <c r="BS249" s="244"/>
      <c r="BT249" s="244"/>
      <c r="BU249" s="244"/>
      <c r="BV249" s="244"/>
      <c r="BW249" s="244"/>
      <c r="BX249" s="244"/>
      <c r="BY249" s="244"/>
      <c r="BZ249" s="244"/>
      <c r="CA249" s="244"/>
      <c r="CB249" s="244"/>
      <c r="CC249" s="244"/>
      <c r="CD249" s="244"/>
      <c r="CE249" s="244"/>
      <c r="CF249" s="244"/>
      <c r="CG249" s="244"/>
      <c r="CH249" s="244"/>
      <c r="CI249" s="244"/>
      <c r="CJ249" s="244"/>
      <c r="CK249" s="244"/>
      <c r="CL249" s="244"/>
      <c r="CM249" s="244"/>
      <c r="CN249" s="244"/>
      <c r="CO249" s="244"/>
      <c r="CP249" s="244"/>
      <c r="CQ249" s="244"/>
      <c r="CR249" s="244"/>
      <c r="CS249" s="244"/>
      <c r="CT249" s="244"/>
      <c r="CU249" s="244"/>
      <c r="CV249" s="244"/>
      <c r="CW249" s="244"/>
      <c r="CX249" s="244"/>
      <c r="CY249" s="244"/>
      <c r="CZ249" s="244"/>
      <c r="DA249" s="244"/>
      <c r="DB249" s="244"/>
      <c r="DC249" s="244"/>
      <c r="DD249" s="244"/>
      <c r="DE249" s="244"/>
      <c r="DF249" s="244"/>
      <c r="DG249" s="244"/>
      <c r="DH249" s="244"/>
      <c r="DI249" s="244"/>
      <c r="DJ249" s="244"/>
      <c r="DK249" s="244"/>
      <c r="DL249" s="244"/>
      <c r="DM249" s="244"/>
      <c r="DN249" s="244"/>
      <c r="DO249" s="244"/>
      <c r="DP249" s="244"/>
      <c r="DQ249" s="244"/>
      <c r="DR249" s="244"/>
      <c r="DS249" s="244"/>
      <c r="DT249" s="244"/>
      <c r="DU249" s="244"/>
      <c r="DV249" s="244"/>
      <c r="DW249" s="244"/>
      <c r="DX249" s="244"/>
      <c r="DY249" s="244"/>
      <c r="DZ249" s="244"/>
      <c r="EA249" s="244"/>
      <c r="EB249" s="244"/>
      <c r="EC249" s="244"/>
      <c r="ED249" s="244"/>
      <c r="EE249" s="244"/>
      <c r="EF249" s="244"/>
      <c r="EG249" s="244"/>
      <c r="EH249" s="244"/>
      <c r="EI249" s="244"/>
      <c r="EJ249" s="244"/>
      <c r="EK249" s="244"/>
      <c r="EL249" s="244"/>
      <c r="EM249" s="244"/>
      <c r="EN249" s="244"/>
      <c r="EO249" s="244"/>
      <c r="EP249" s="244"/>
      <c r="EQ249" s="244"/>
      <c r="ER249" s="244"/>
      <c r="ES249" s="244"/>
      <c r="ET249" s="244"/>
      <c r="EU249" s="244"/>
      <c r="EV249" s="244"/>
      <c r="EW249" s="244"/>
      <c r="EX249" s="244"/>
      <c r="EY249" s="244"/>
      <c r="EZ249" s="244"/>
      <c r="FA249" s="244"/>
      <c r="FB249" s="244"/>
      <c r="FC249" s="244"/>
      <c r="FD249" s="244"/>
      <c r="FE249" s="244"/>
      <c r="FF249" s="244"/>
      <c r="FG249" s="244"/>
      <c r="FH249" s="244"/>
      <c r="FI249" s="244"/>
      <c r="FJ249" s="244"/>
      <c r="FK249" s="244"/>
      <c r="FL249" s="244"/>
      <c r="FM249" s="244"/>
      <c r="FN249" s="244"/>
      <c r="FO249" s="244"/>
      <c r="FP249" s="244"/>
      <c r="FQ249" s="244"/>
      <c r="FR249" s="244"/>
      <c r="FS249" s="244"/>
      <c r="FT249" s="244"/>
      <c r="FU249" s="244"/>
      <c r="FV249" s="244"/>
      <c r="FW249" s="244"/>
      <c r="FX249" s="244"/>
      <c r="FY249" s="244"/>
      <c r="FZ249" s="244"/>
      <c r="GA249" s="244"/>
      <c r="GB249" s="244"/>
      <c r="GC249" s="244"/>
      <c r="GD249" s="244"/>
      <c r="GE249" s="244"/>
      <c r="GF249" s="244"/>
      <c r="GG249" s="244"/>
      <c r="GH249" s="244"/>
      <c r="GI249" s="244"/>
      <c r="GJ249" s="244"/>
      <c r="GK249" s="244"/>
      <c r="GL249" s="244"/>
      <c r="GM249" s="244"/>
      <c r="GN249" s="244"/>
      <c r="GO249" s="244"/>
      <c r="GP249" s="244"/>
      <c r="GQ249" s="244"/>
      <c r="GR249" s="244"/>
      <c r="GS249" s="244"/>
      <c r="GT249" s="244"/>
      <c r="GU249" s="244"/>
      <c r="GV249" s="244"/>
      <c r="GW249" s="244"/>
      <c r="GX249" s="244"/>
      <c r="GY249" s="244"/>
      <c r="GZ249" s="244"/>
      <c r="HA249" s="244"/>
      <c r="HB249" s="244"/>
      <c r="HC249" s="244"/>
      <c r="HD249" s="244"/>
      <c r="HE249" s="244"/>
      <c r="HF249" s="244"/>
      <c r="HG249" s="244"/>
      <c r="HH249" s="244"/>
      <c r="HI249" s="244"/>
      <c r="HJ249" s="244"/>
      <c r="HK249" s="244"/>
      <c r="HL249" s="244"/>
      <c r="HM249" s="244"/>
      <c r="HN249" s="244"/>
      <c r="HO249" s="244"/>
      <c r="HP249" s="244"/>
      <c r="HQ249" s="244"/>
      <c r="HR249" s="244"/>
      <c r="HS249" s="244"/>
      <c r="HT249" s="244"/>
      <c r="HU249" s="244"/>
      <c r="HV249" s="244"/>
      <c r="HW249" s="244"/>
      <c r="HX249" s="244"/>
      <c r="HY249" s="244"/>
      <c r="HZ249" s="244"/>
      <c r="IA249" s="244"/>
      <c r="IB249" s="244"/>
      <c r="IC249" s="244"/>
      <c r="ID249" s="244"/>
      <c r="IE249" s="244"/>
      <c r="IF249" s="244"/>
      <c r="IG249" s="244"/>
      <c r="IH249" s="244"/>
      <c r="II249" s="244"/>
      <c r="IJ249" s="244"/>
      <c r="IK249" s="244"/>
      <c r="IL249" s="244"/>
    </row>
    <row r="250" s="2" customFormat="1" ht="18" customHeight="1" spans="1:246">
      <c r="A250" s="243" t="s">
        <v>215</v>
      </c>
      <c r="B250" s="230">
        <v>6</v>
      </c>
      <c r="C250" s="157"/>
      <c r="D250" s="235"/>
      <c r="E250" s="232"/>
      <c r="F250" s="233"/>
      <c r="G250" s="245"/>
      <c r="H250" s="244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  <c r="AJ250" s="244"/>
      <c r="AK250" s="244"/>
      <c r="AL250" s="244"/>
      <c r="AM250" s="244"/>
      <c r="AN250" s="244"/>
      <c r="AO250" s="244"/>
      <c r="AP250" s="244"/>
      <c r="AQ250" s="244"/>
      <c r="AR250" s="244"/>
      <c r="AS250" s="244"/>
      <c r="AT250" s="244"/>
      <c r="AU250" s="244"/>
      <c r="AV250" s="244"/>
      <c r="AW250" s="244"/>
      <c r="AX250" s="244"/>
      <c r="AY250" s="244"/>
      <c r="AZ250" s="244"/>
      <c r="BA250" s="244"/>
      <c r="BB250" s="244"/>
      <c r="BC250" s="244"/>
      <c r="BD250" s="244"/>
      <c r="BE250" s="244"/>
      <c r="BF250" s="244"/>
      <c r="BG250" s="244"/>
      <c r="BH250" s="244"/>
      <c r="BI250" s="244"/>
      <c r="BJ250" s="244"/>
      <c r="BK250" s="244"/>
      <c r="BL250" s="244"/>
      <c r="BM250" s="244"/>
      <c r="BN250" s="244"/>
      <c r="BO250" s="244"/>
      <c r="BP250" s="244"/>
      <c r="BQ250" s="244"/>
      <c r="BR250" s="244"/>
      <c r="BS250" s="244"/>
      <c r="BT250" s="244"/>
      <c r="BU250" s="244"/>
      <c r="BV250" s="244"/>
      <c r="BW250" s="244"/>
      <c r="BX250" s="244"/>
      <c r="BY250" s="244"/>
      <c r="BZ250" s="244"/>
      <c r="CA250" s="244"/>
      <c r="CB250" s="244"/>
      <c r="CC250" s="244"/>
      <c r="CD250" s="244"/>
      <c r="CE250" s="244"/>
      <c r="CF250" s="244"/>
      <c r="CG250" s="244"/>
      <c r="CH250" s="244"/>
      <c r="CI250" s="244"/>
      <c r="CJ250" s="244"/>
      <c r="CK250" s="244"/>
      <c r="CL250" s="244"/>
      <c r="CM250" s="244"/>
      <c r="CN250" s="244"/>
      <c r="CO250" s="244"/>
      <c r="CP250" s="244"/>
      <c r="CQ250" s="244"/>
      <c r="CR250" s="244"/>
      <c r="CS250" s="244"/>
      <c r="CT250" s="244"/>
      <c r="CU250" s="244"/>
      <c r="CV250" s="244"/>
      <c r="CW250" s="244"/>
      <c r="CX250" s="244"/>
      <c r="CY250" s="244"/>
      <c r="CZ250" s="244"/>
      <c r="DA250" s="244"/>
      <c r="DB250" s="244"/>
      <c r="DC250" s="244"/>
      <c r="DD250" s="244"/>
      <c r="DE250" s="244"/>
      <c r="DF250" s="244"/>
      <c r="DG250" s="244"/>
      <c r="DH250" s="244"/>
      <c r="DI250" s="244"/>
      <c r="DJ250" s="244"/>
      <c r="DK250" s="244"/>
      <c r="DL250" s="244"/>
      <c r="DM250" s="244"/>
      <c r="DN250" s="244"/>
      <c r="DO250" s="244"/>
      <c r="DP250" s="244"/>
      <c r="DQ250" s="244"/>
      <c r="DR250" s="244"/>
      <c r="DS250" s="244"/>
      <c r="DT250" s="244"/>
      <c r="DU250" s="244"/>
      <c r="DV250" s="244"/>
      <c r="DW250" s="244"/>
      <c r="DX250" s="244"/>
      <c r="DY250" s="244"/>
      <c r="DZ250" s="244"/>
      <c r="EA250" s="244"/>
      <c r="EB250" s="244"/>
      <c r="EC250" s="244"/>
      <c r="ED250" s="244"/>
      <c r="EE250" s="244"/>
      <c r="EF250" s="244"/>
      <c r="EG250" s="244"/>
      <c r="EH250" s="244"/>
      <c r="EI250" s="244"/>
      <c r="EJ250" s="244"/>
      <c r="EK250" s="244"/>
      <c r="EL250" s="244"/>
      <c r="EM250" s="244"/>
      <c r="EN250" s="244"/>
      <c r="EO250" s="244"/>
      <c r="EP250" s="244"/>
      <c r="EQ250" s="244"/>
      <c r="ER250" s="244"/>
      <c r="ES250" s="244"/>
      <c r="ET250" s="244"/>
      <c r="EU250" s="244"/>
      <c r="EV250" s="244"/>
      <c r="EW250" s="244"/>
      <c r="EX250" s="244"/>
      <c r="EY250" s="244"/>
      <c r="EZ250" s="244"/>
      <c r="FA250" s="244"/>
      <c r="FB250" s="244"/>
      <c r="FC250" s="244"/>
      <c r="FD250" s="244"/>
      <c r="FE250" s="244"/>
      <c r="FF250" s="244"/>
      <c r="FG250" s="244"/>
      <c r="FH250" s="244"/>
      <c r="FI250" s="244"/>
      <c r="FJ250" s="244"/>
      <c r="FK250" s="244"/>
      <c r="FL250" s="244"/>
      <c r="FM250" s="244"/>
      <c r="FN250" s="244"/>
      <c r="FO250" s="244"/>
      <c r="FP250" s="244"/>
      <c r="FQ250" s="244"/>
      <c r="FR250" s="244"/>
      <c r="FS250" s="244"/>
      <c r="FT250" s="244"/>
      <c r="FU250" s="244"/>
      <c r="FV250" s="244"/>
      <c r="FW250" s="244"/>
      <c r="FX250" s="244"/>
      <c r="FY250" s="244"/>
      <c r="FZ250" s="244"/>
      <c r="GA250" s="244"/>
      <c r="GB250" s="244"/>
      <c r="GC250" s="244"/>
      <c r="GD250" s="244"/>
      <c r="GE250" s="244"/>
      <c r="GF250" s="244"/>
      <c r="GG250" s="244"/>
      <c r="GH250" s="244"/>
      <c r="GI250" s="244"/>
      <c r="GJ250" s="244"/>
      <c r="GK250" s="244"/>
      <c r="GL250" s="244"/>
      <c r="GM250" s="244"/>
      <c r="GN250" s="244"/>
      <c r="GO250" s="244"/>
      <c r="GP250" s="244"/>
      <c r="GQ250" s="244"/>
      <c r="GR250" s="244"/>
      <c r="GS250" s="244"/>
      <c r="GT250" s="244"/>
      <c r="GU250" s="244"/>
      <c r="GV250" s="244"/>
      <c r="GW250" s="244"/>
      <c r="GX250" s="244"/>
      <c r="GY250" s="244"/>
      <c r="GZ250" s="244"/>
      <c r="HA250" s="244"/>
      <c r="HB250" s="244"/>
      <c r="HC250" s="244"/>
      <c r="HD250" s="244"/>
      <c r="HE250" s="244"/>
      <c r="HF250" s="244"/>
      <c r="HG250" s="244"/>
      <c r="HH250" s="244"/>
      <c r="HI250" s="244"/>
      <c r="HJ250" s="244"/>
      <c r="HK250" s="244"/>
      <c r="HL250" s="244"/>
      <c r="HM250" s="244"/>
      <c r="HN250" s="244"/>
      <c r="HO250" s="244"/>
      <c r="HP250" s="244"/>
      <c r="HQ250" s="244"/>
      <c r="HR250" s="244"/>
      <c r="HS250" s="244"/>
      <c r="HT250" s="244"/>
      <c r="HU250" s="244"/>
      <c r="HV250" s="244"/>
      <c r="HW250" s="244"/>
      <c r="HX250" s="244"/>
      <c r="HY250" s="244"/>
      <c r="HZ250" s="244"/>
      <c r="IA250" s="244"/>
      <c r="IB250" s="244"/>
      <c r="IC250" s="244"/>
      <c r="ID250" s="244"/>
      <c r="IE250" s="244"/>
      <c r="IF250" s="244"/>
      <c r="IG250" s="244"/>
      <c r="IH250" s="244"/>
      <c r="II250" s="244"/>
      <c r="IJ250" s="244"/>
      <c r="IK250" s="244"/>
      <c r="IL250" s="244"/>
    </row>
    <row r="251" s="2" customFormat="1" ht="18" customHeight="1" spans="1:246">
      <c r="A251" s="243" t="s">
        <v>216</v>
      </c>
      <c r="B251" s="230">
        <v>167</v>
      </c>
      <c r="C251" s="157"/>
      <c r="D251" s="235">
        <v>180</v>
      </c>
      <c r="E251" s="232"/>
      <c r="F251" s="233"/>
      <c r="G251" s="245"/>
      <c r="H251" s="244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  <c r="AJ251" s="244"/>
      <c r="AK251" s="244"/>
      <c r="AL251" s="244"/>
      <c r="AM251" s="244"/>
      <c r="AN251" s="244"/>
      <c r="AO251" s="244"/>
      <c r="AP251" s="244"/>
      <c r="AQ251" s="244"/>
      <c r="AR251" s="244"/>
      <c r="AS251" s="244"/>
      <c r="AT251" s="244"/>
      <c r="AU251" s="244"/>
      <c r="AV251" s="244"/>
      <c r="AW251" s="244"/>
      <c r="AX251" s="244"/>
      <c r="AY251" s="244"/>
      <c r="AZ251" s="244"/>
      <c r="BA251" s="244"/>
      <c r="BB251" s="244"/>
      <c r="BC251" s="244"/>
      <c r="BD251" s="244"/>
      <c r="BE251" s="244"/>
      <c r="BF251" s="244"/>
      <c r="BG251" s="244"/>
      <c r="BH251" s="244"/>
      <c r="BI251" s="244"/>
      <c r="BJ251" s="244"/>
      <c r="BK251" s="244"/>
      <c r="BL251" s="244"/>
      <c r="BM251" s="244"/>
      <c r="BN251" s="244"/>
      <c r="BO251" s="244"/>
      <c r="BP251" s="244"/>
      <c r="BQ251" s="244"/>
      <c r="BR251" s="244"/>
      <c r="BS251" s="244"/>
      <c r="BT251" s="244"/>
      <c r="BU251" s="244"/>
      <c r="BV251" s="244"/>
      <c r="BW251" s="244"/>
      <c r="BX251" s="244"/>
      <c r="BY251" s="244"/>
      <c r="BZ251" s="244"/>
      <c r="CA251" s="244"/>
      <c r="CB251" s="244"/>
      <c r="CC251" s="244"/>
      <c r="CD251" s="244"/>
      <c r="CE251" s="244"/>
      <c r="CF251" s="244"/>
      <c r="CG251" s="244"/>
      <c r="CH251" s="244"/>
      <c r="CI251" s="244"/>
      <c r="CJ251" s="244"/>
      <c r="CK251" s="244"/>
      <c r="CL251" s="244"/>
      <c r="CM251" s="244"/>
      <c r="CN251" s="244"/>
      <c r="CO251" s="244"/>
      <c r="CP251" s="244"/>
      <c r="CQ251" s="244"/>
      <c r="CR251" s="244"/>
      <c r="CS251" s="244"/>
      <c r="CT251" s="244"/>
      <c r="CU251" s="244"/>
      <c r="CV251" s="244"/>
      <c r="CW251" s="244"/>
      <c r="CX251" s="244"/>
      <c r="CY251" s="244"/>
      <c r="CZ251" s="244"/>
      <c r="DA251" s="244"/>
      <c r="DB251" s="244"/>
      <c r="DC251" s="244"/>
      <c r="DD251" s="244"/>
      <c r="DE251" s="244"/>
      <c r="DF251" s="244"/>
      <c r="DG251" s="244"/>
      <c r="DH251" s="244"/>
      <c r="DI251" s="244"/>
      <c r="DJ251" s="244"/>
      <c r="DK251" s="244"/>
      <c r="DL251" s="244"/>
      <c r="DM251" s="244"/>
      <c r="DN251" s="244"/>
      <c r="DO251" s="244"/>
      <c r="DP251" s="244"/>
      <c r="DQ251" s="244"/>
      <c r="DR251" s="244"/>
      <c r="DS251" s="244"/>
      <c r="DT251" s="244"/>
      <c r="DU251" s="244"/>
      <c r="DV251" s="244"/>
      <c r="DW251" s="244"/>
      <c r="DX251" s="244"/>
      <c r="DY251" s="244"/>
      <c r="DZ251" s="244"/>
      <c r="EA251" s="244"/>
      <c r="EB251" s="244"/>
      <c r="EC251" s="244"/>
      <c r="ED251" s="244"/>
      <c r="EE251" s="244"/>
      <c r="EF251" s="244"/>
      <c r="EG251" s="244"/>
      <c r="EH251" s="244"/>
      <c r="EI251" s="244"/>
      <c r="EJ251" s="244"/>
      <c r="EK251" s="244"/>
      <c r="EL251" s="244"/>
      <c r="EM251" s="244"/>
      <c r="EN251" s="244"/>
      <c r="EO251" s="244"/>
      <c r="EP251" s="244"/>
      <c r="EQ251" s="244"/>
      <c r="ER251" s="244"/>
      <c r="ES251" s="244"/>
      <c r="ET251" s="244"/>
      <c r="EU251" s="244"/>
      <c r="EV251" s="244"/>
      <c r="EW251" s="244"/>
      <c r="EX251" s="244"/>
      <c r="EY251" s="244"/>
      <c r="EZ251" s="244"/>
      <c r="FA251" s="244"/>
      <c r="FB251" s="244"/>
      <c r="FC251" s="244"/>
      <c r="FD251" s="244"/>
      <c r="FE251" s="244"/>
      <c r="FF251" s="244"/>
      <c r="FG251" s="244"/>
      <c r="FH251" s="244"/>
      <c r="FI251" s="244"/>
      <c r="FJ251" s="244"/>
      <c r="FK251" s="244"/>
      <c r="FL251" s="244"/>
      <c r="FM251" s="244"/>
      <c r="FN251" s="244"/>
      <c r="FO251" s="244"/>
      <c r="FP251" s="244"/>
      <c r="FQ251" s="244"/>
      <c r="FR251" s="244"/>
      <c r="FS251" s="244"/>
      <c r="FT251" s="244"/>
      <c r="FU251" s="244"/>
      <c r="FV251" s="244"/>
      <c r="FW251" s="244"/>
      <c r="FX251" s="244"/>
      <c r="FY251" s="244"/>
      <c r="FZ251" s="244"/>
      <c r="GA251" s="244"/>
      <c r="GB251" s="244"/>
      <c r="GC251" s="244"/>
      <c r="GD251" s="244"/>
      <c r="GE251" s="244"/>
      <c r="GF251" s="244"/>
      <c r="GG251" s="244"/>
      <c r="GH251" s="244"/>
      <c r="GI251" s="244"/>
      <c r="GJ251" s="244"/>
      <c r="GK251" s="244"/>
      <c r="GL251" s="244"/>
      <c r="GM251" s="244"/>
      <c r="GN251" s="244"/>
      <c r="GO251" s="244"/>
      <c r="GP251" s="244"/>
      <c r="GQ251" s="244"/>
      <c r="GR251" s="244"/>
      <c r="GS251" s="244"/>
      <c r="GT251" s="244"/>
      <c r="GU251" s="244"/>
      <c r="GV251" s="244"/>
      <c r="GW251" s="244"/>
      <c r="GX251" s="244"/>
      <c r="GY251" s="244"/>
      <c r="GZ251" s="244"/>
      <c r="HA251" s="244"/>
      <c r="HB251" s="244"/>
      <c r="HC251" s="244"/>
      <c r="HD251" s="244"/>
      <c r="HE251" s="244"/>
      <c r="HF251" s="244"/>
      <c r="HG251" s="244"/>
      <c r="HH251" s="244"/>
      <c r="HI251" s="244"/>
      <c r="HJ251" s="244"/>
      <c r="HK251" s="244"/>
      <c r="HL251" s="244"/>
      <c r="HM251" s="244"/>
      <c r="HN251" s="244"/>
      <c r="HO251" s="244"/>
      <c r="HP251" s="244"/>
      <c r="HQ251" s="244"/>
      <c r="HR251" s="244"/>
      <c r="HS251" s="244"/>
      <c r="HT251" s="244"/>
      <c r="HU251" s="244"/>
      <c r="HV251" s="244"/>
      <c r="HW251" s="244"/>
      <c r="HX251" s="244"/>
      <c r="HY251" s="244"/>
      <c r="HZ251" s="244"/>
      <c r="IA251" s="244"/>
      <c r="IB251" s="244"/>
      <c r="IC251" s="244"/>
      <c r="ID251" s="244"/>
      <c r="IE251" s="244"/>
      <c r="IF251" s="244"/>
      <c r="IG251" s="244"/>
      <c r="IH251" s="244"/>
      <c r="II251" s="244"/>
      <c r="IJ251" s="244"/>
      <c r="IK251" s="244"/>
      <c r="IL251" s="244"/>
    </row>
    <row r="252" s="2" customFormat="1" ht="18" customHeight="1" spans="1:246">
      <c r="A252" s="243" t="s">
        <v>217</v>
      </c>
      <c r="B252" s="230">
        <v>643</v>
      </c>
      <c r="C252" s="157"/>
      <c r="D252" s="235">
        <v>84</v>
      </c>
      <c r="E252" s="232"/>
      <c r="F252" s="233"/>
      <c r="G252" s="245"/>
      <c r="H252" s="244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  <c r="AJ252" s="244"/>
      <c r="AK252" s="244"/>
      <c r="AL252" s="244"/>
      <c r="AM252" s="244"/>
      <c r="AN252" s="244"/>
      <c r="AO252" s="244"/>
      <c r="AP252" s="244"/>
      <c r="AQ252" s="244"/>
      <c r="AR252" s="244"/>
      <c r="AS252" s="244"/>
      <c r="AT252" s="244"/>
      <c r="AU252" s="244"/>
      <c r="AV252" s="244"/>
      <c r="AW252" s="244"/>
      <c r="AX252" s="244"/>
      <c r="AY252" s="244"/>
      <c r="AZ252" s="244"/>
      <c r="BA252" s="244"/>
      <c r="BB252" s="244"/>
      <c r="BC252" s="244"/>
      <c r="BD252" s="244"/>
      <c r="BE252" s="244"/>
      <c r="BF252" s="244"/>
      <c r="BG252" s="244"/>
      <c r="BH252" s="244"/>
      <c r="BI252" s="244"/>
      <c r="BJ252" s="244"/>
      <c r="BK252" s="244"/>
      <c r="BL252" s="244"/>
      <c r="BM252" s="244"/>
      <c r="BN252" s="244"/>
      <c r="BO252" s="244"/>
      <c r="BP252" s="244"/>
      <c r="BQ252" s="244"/>
      <c r="BR252" s="244"/>
      <c r="BS252" s="244"/>
      <c r="BT252" s="244"/>
      <c r="BU252" s="244"/>
      <c r="BV252" s="244"/>
      <c r="BW252" s="244"/>
      <c r="BX252" s="244"/>
      <c r="BY252" s="244"/>
      <c r="BZ252" s="244"/>
      <c r="CA252" s="244"/>
      <c r="CB252" s="244"/>
      <c r="CC252" s="244"/>
      <c r="CD252" s="244"/>
      <c r="CE252" s="244"/>
      <c r="CF252" s="244"/>
      <c r="CG252" s="244"/>
      <c r="CH252" s="244"/>
      <c r="CI252" s="244"/>
      <c r="CJ252" s="244"/>
      <c r="CK252" s="244"/>
      <c r="CL252" s="244"/>
      <c r="CM252" s="244"/>
      <c r="CN252" s="244"/>
      <c r="CO252" s="244"/>
      <c r="CP252" s="244"/>
      <c r="CQ252" s="244"/>
      <c r="CR252" s="244"/>
      <c r="CS252" s="244"/>
      <c r="CT252" s="244"/>
      <c r="CU252" s="244"/>
      <c r="CV252" s="244"/>
      <c r="CW252" s="244"/>
      <c r="CX252" s="244"/>
      <c r="CY252" s="244"/>
      <c r="CZ252" s="244"/>
      <c r="DA252" s="244"/>
      <c r="DB252" s="244"/>
      <c r="DC252" s="244"/>
      <c r="DD252" s="244"/>
      <c r="DE252" s="244"/>
      <c r="DF252" s="244"/>
      <c r="DG252" s="244"/>
      <c r="DH252" s="244"/>
      <c r="DI252" s="244"/>
      <c r="DJ252" s="244"/>
      <c r="DK252" s="244"/>
      <c r="DL252" s="244"/>
      <c r="DM252" s="244"/>
      <c r="DN252" s="244"/>
      <c r="DO252" s="244"/>
      <c r="DP252" s="244"/>
      <c r="DQ252" s="244"/>
      <c r="DR252" s="244"/>
      <c r="DS252" s="244"/>
      <c r="DT252" s="244"/>
      <c r="DU252" s="244"/>
      <c r="DV252" s="244"/>
      <c r="DW252" s="244"/>
      <c r="DX252" s="244"/>
      <c r="DY252" s="244"/>
      <c r="DZ252" s="244"/>
      <c r="EA252" s="244"/>
      <c r="EB252" s="244"/>
      <c r="EC252" s="244"/>
      <c r="ED252" s="244"/>
      <c r="EE252" s="244"/>
      <c r="EF252" s="244"/>
      <c r="EG252" s="244"/>
      <c r="EH252" s="244"/>
      <c r="EI252" s="244"/>
      <c r="EJ252" s="244"/>
      <c r="EK252" s="244"/>
      <c r="EL252" s="244"/>
      <c r="EM252" s="244"/>
      <c r="EN252" s="244"/>
      <c r="EO252" s="244"/>
      <c r="EP252" s="244"/>
      <c r="EQ252" s="244"/>
      <c r="ER252" s="244"/>
      <c r="ES252" s="244"/>
      <c r="ET252" s="244"/>
      <c r="EU252" s="244"/>
      <c r="EV252" s="244"/>
      <c r="EW252" s="244"/>
      <c r="EX252" s="244"/>
      <c r="EY252" s="244"/>
      <c r="EZ252" s="244"/>
      <c r="FA252" s="244"/>
      <c r="FB252" s="244"/>
      <c r="FC252" s="244"/>
      <c r="FD252" s="244"/>
      <c r="FE252" s="244"/>
      <c r="FF252" s="244"/>
      <c r="FG252" s="244"/>
      <c r="FH252" s="244"/>
      <c r="FI252" s="244"/>
      <c r="FJ252" s="244"/>
      <c r="FK252" s="244"/>
      <c r="FL252" s="244"/>
      <c r="FM252" s="244"/>
      <c r="FN252" s="244"/>
      <c r="FO252" s="244"/>
      <c r="FP252" s="244"/>
      <c r="FQ252" s="244"/>
      <c r="FR252" s="244"/>
      <c r="FS252" s="244"/>
      <c r="FT252" s="244"/>
      <c r="FU252" s="244"/>
      <c r="FV252" s="244"/>
      <c r="FW252" s="244"/>
      <c r="FX252" s="244"/>
      <c r="FY252" s="244"/>
      <c r="FZ252" s="244"/>
      <c r="GA252" s="244"/>
      <c r="GB252" s="244"/>
      <c r="GC252" s="244"/>
      <c r="GD252" s="244"/>
      <c r="GE252" s="244"/>
      <c r="GF252" s="244"/>
      <c r="GG252" s="244"/>
      <c r="GH252" s="244"/>
      <c r="GI252" s="244"/>
      <c r="GJ252" s="244"/>
      <c r="GK252" s="244"/>
      <c r="GL252" s="244"/>
      <c r="GM252" s="244"/>
      <c r="GN252" s="244"/>
      <c r="GO252" s="244"/>
      <c r="GP252" s="244"/>
      <c r="GQ252" s="244"/>
      <c r="GR252" s="244"/>
      <c r="GS252" s="244"/>
      <c r="GT252" s="244"/>
      <c r="GU252" s="244"/>
      <c r="GV252" s="244"/>
      <c r="GW252" s="244"/>
      <c r="GX252" s="244"/>
      <c r="GY252" s="244"/>
      <c r="GZ252" s="244"/>
      <c r="HA252" s="244"/>
      <c r="HB252" s="244"/>
      <c r="HC252" s="244"/>
      <c r="HD252" s="244"/>
      <c r="HE252" s="244"/>
      <c r="HF252" s="244"/>
      <c r="HG252" s="244"/>
      <c r="HH252" s="244"/>
      <c r="HI252" s="244"/>
      <c r="HJ252" s="244"/>
      <c r="HK252" s="244"/>
      <c r="HL252" s="244"/>
      <c r="HM252" s="244"/>
      <c r="HN252" s="244"/>
      <c r="HO252" s="244"/>
      <c r="HP252" s="244"/>
      <c r="HQ252" s="244"/>
      <c r="HR252" s="244"/>
      <c r="HS252" s="244"/>
      <c r="HT252" s="244"/>
      <c r="HU252" s="244"/>
      <c r="HV252" s="244"/>
      <c r="HW252" s="244"/>
      <c r="HX252" s="244"/>
      <c r="HY252" s="244"/>
      <c r="HZ252" s="244"/>
      <c r="IA252" s="244"/>
      <c r="IB252" s="244"/>
      <c r="IC252" s="244"/>
      <c r="ID252" s="244"/>
      <c r="IE252" s="244"/>
      <c r="IF252" s="244"/>
      <c r="IG252" s="244"/>
      <c r="IH252" s="244"/>
      <c r="II252" s="244"/>
      <c r="IJ252" s="244"/>
      <c r="IK252" s="244"/>
      <c r="IL252" s="244"/>
    </row>
    <row r="253" s="2" customFormat="1" ht="18" customHeight="1" spans="1:246">
      <c r="A253" s="243" t="s">
        <v>218</v>
      </c>
      <c r="B253" s="226">
        <f>SUM(B254:B261)</f>
        <v>1037</v>
      </c>
      <c r="C253" s="226"/>
      <c r="D253" s="226">
        <f>SUM(D254:D261)</f>
        <v>781</v>
      </c>
      <c r="E253" s="226"/>
      <c r="F253" s="227">
        <v>0</v>
      </c>
      <c r="G253" s="245"/>
      <c r="H253" s="244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  <c r="AJ253" s="244"/>
      <c r="AK253" s="244"/>
      <c r="AL253" s="244"/>
      <c r="AM253" s="244"/>
      <c r="AN253" s="244"/>
      <c r="AO253" s="244"/>
      <c r="AP253" s="244"/>
      <c r="AQ253" s="244"/>
      <c r="AR253" s="244"/>
      <c r="AS253" s="244"/>
      <c r="AT253" s="244"/>
      <c r="AU253" s="244"/>
      <c r="AV253" s="244"/>
      <c r="AW253" s="244"/>
      <c r="AX253" s="244"/>
      <c r="AY253" s="244"/>
      <c r="AZ253" s="244"/>
      <c r="BA253" s="244"/>
      <c r="BB253" s="244"/>
      <c r="BC253" s="244"/>
      <c r="BD253" s="244"/>
      <c r="BE253" s="244"/>
      <c r="BF253" s="244"/>
      <c r="BG253" s="244"/>
      <c r="BH253" s="244"/>
      <c r="BI253" s="244"/>
      <c r="BJ253" s="244"/>
      <c r="BK253" s="244"/>
      <c r="BL253" s="244"/>
      <c r="BM253" s="244"/>
      <c r="BN253" s="244"/>
      <c r="BO253" s="244"/>
      <c r="BP253" s="244"/>
      <c r="BQ253" s="244"/>
      <c r="BR253" s="244"/>
      <c r="BS253" s="244"/>
      <c r="BT253" s="244"/>
      <c r="BU253" s="244"/>
      <c r="BV253" s="244"/>
      <c r="BW253" s="244"/>
      <c r="BX253" s="244"/>
      <c r="BY253" s="244"/>
      <c r="BZ253" s="244"/>
      <c r="CA253" s="244"/>
      <c r="CB253" s="244"/>
      <c r="CC253" s="244"/>
      <c r="CD253" s="244"/>
      <c r="CE253" s="244"/>
      <c r="CF253" s="244"/>
      <c r="CG253" s="244"/>
      <c r="CH253" s="244"/>
      <c r="CI253" s="244"/>
      <c r="CJ253" s="244"/>
      <c r="CK253" s="244"/>
      <c r="CL253" s="244"/>
      <c r="CM253" s="244"/>
      <c r="CN253" s="244"/>
      <c r="CO253" s="244"/>
      <c r="CP253" s="244"/>
      <c r="CQ253" s="244"/>
      <c r="CR253" s="244"/>
      <c r="CS253" s="244"/>
      <c r="CT253" s="244"/>
      <c r="CU253" s="244"/>
      <c r="CV253" s="244"/>
      <c r="CW253" s="244"/>
      <c r="CX253" s="244"/>
      <c r="CY253" s="244"/>
      <c r="CZ253" s="244"/>
      <c r="DA253" s="244"/>
      <c r="DB253" s="244"/>
      <c r="DC253" s="244"/>
      <c r="DD253" s="244"/>
      <c r="DE253" s="244"/>
      <c r="DF253" s="244"/>
      <c r="DG253" s="244"/>
      <c r="DH253" s="244"/>
      <c r="DI253" s="244"/>
      <c r="DJ253" s="244"/>
      <c r="DK253" s="244"/>
      <c r="DL253" s="244"/>
      <c r="DM253" s="244"/>
      <c r="DN253" s="244"/>
      <c r="DO253" s="244"/>
      <c r="DP253" s="244"/>
      <c r="DQ253" s="244"/>
      <c r="DR253" s="244"/>
      <c r="DS253" s="244"/>
      <c r="DT253" s="244"/>
      <c r="DU253" s="244"/>
      <c r="DV253" s="244"/>
      <c r="DW253" s="244"/>
      <c r="DX253" s="244"/>
      <c r="DY253" s="244"/>
      <c r="DZ253" s="244"/>
      <c r="EA253" s="244"/>
      <c r="EB253" s="244"/>
      <c r="EC253" s="244"/>
      <c r="ED253" s="244"/>
      <c r="EE253" s="244"/>
      <c r="EF253" s="244"/>
      <c r="EG253" s="244"/>
      <c r="EH253" s="244"/>
      <c r="EI253" s="244"/>
      <c r="EJ253" s="244"/>
      <c r="EK253" s="244"/>
      <c r="EL253" s="244"/>
      <c r="EM253" s="244"/>
      <c r="EN253" s="244"/>
      <c r="EO253" s="244"/>
      <c r="EP253" s="244"/>
      <c r="EQ253" s="244"/>
      <c r="ER253" s="244"/>
      <c r="ES253" s="244"/>
      <c r="ET253" s="244"/>
      <c r="EU253" s="244"/>
      <c r="EV253" s="244"/>
      <c r="EW253" s="244"/>
      <c r="EX253" s="244"/>
      <c r="EY253" s="244"/>
      <c r="EZ253" s="244"/>
      <c r="FA253" s="244"/>
      <c r="FB253" s="244"/>
      <c r="FC253" s="244"/>
      <c r="FD253" s="244"/>
      <c r="FE253" s="244"/>
      <c r="FF253" s="244"/>
      <c r="FG253" s="244"/>
      <c r="FH253" s="244"/>
      <c r="FI253" s="244"/>
      <c r="FJ253" s="244"/>
      <c r="FK253" s="244"/>
      <c r="FL253" s="244"/>
      <c r="FM253" s="244"/>
      <c r="FN253" s="244"/>
      <c r="FO253" s="244"/>
      <c r="FP253" s="244"/>
      <c r="FQ253" s="244"/>
      <c r="FR253" s="244"/>
      <c r="FS253" s="244"/>
      <c r="FT253" s="244"/>
      <c r="FU253" s="244"/>
      <c r="FV253" s="244"/>
      <c r="FW253" s="244"/>
      <c r="FX253" s="244"/>
      <c r="FY253" s="244"/>
      <c r="FZ253" s="244"/>
      <c r="GA253" s="244"/>
      <c r="GB253" s="244"/>
      <c r="GC253" s="244"/>
      <c r="GD253" s="244"/>
      <c r="GE253" s="244"/>
      <c r="GF253" s="244"/>
      <c r="GG253" s="244"/>
      <c r="GH253" s="244"/>
      <c r="GI253" s="244"/>
      <c r="GJ253" s="244"/>
      <c r="GK253" s="244"/>
      <c r="GL253" s="244"/>
      <c r="GM253" s="244"/>
      <c r="GN253" s="244"/>
      <c r="GO253" s="244"/>
      <c r="GP253" s="244"/>
      <c r="GQ253" s="244"/>
      <c r="GR253" s="244"/>
      <c r="GS253" s="244"/>
      <c r="GT253" s="244"/>
      <c r="GU253" s="244"/>
      <c r="GV253" s="244"/>
      <c r="GW253" s="244"/>
      <c r="GX253" s="244"/>
      <c r="GY253" s="244"/>
      <c r="GZ253" s="244"/>
      <c r="HA253" s="244"/>
      <c r="HB253" s="244"/>
      <c r="HC253" s="244"/>
      <c r="HD253" s="244"/>
      <c r="HE253" s="244"/>
      <c r="HF253" s="244"/>
      <c r="HG253" s="244"/>
      <c r="HH253" s="244"/>
      <c r="HI253" s="244"/>
      <c r="HJ253" s="244"/>
      <c r="HK253" s="244"/>
      <c r="HL253" s="244"/>
      <c r="HM253" s="244"/>
      <c r="HN253" s="244"/>
      <c r="HO253" s="244"/>
      <c r="HP253" s="244"/>
      <c r="HQ253" s="244"/>
      <c r="HR253" s="244"/>
      <c r="HS253" s="244"/>
      <c r="HT253" s="244"/>
      <c r="HU253" s="244"/>
      <c r="HV253" s="244"/>
      <c r="HW253" s="244"/>
      <c r="HX253" s="244"/>
      <c r="HY253" s="244"/>
      <c r="HZ253" s="244"/>
      <c r="IA253" s="244"/>
      <c r="IB253" s="244"/>
      <c r="IC253" s="244"/>
      <c r="ID253" s="244"/>
      <c r="IE253" s="244"/>
      <c r="IF253" s="244"/>
      <c r="IG253" s="244"/>
      <c r="IH253" s="244"/>
      <c r="II253" s="244"/>
      <c r="IJ253" s="244"/>
      <c r="IK253" s="244"/>
      <c r="IL253" s="244"/>
    </row>
    <row r="254" s="2" customFormat="1" ht="18" customHeight="1" spans="1:246">
      <c r="A254" s="243" t="s">
        <v>201</v>
      </c>
      <c r="B254" s="230">
        <v>83</v>
      </c>
      <c r="C254" s="157"/>
      <c r="D254" s="235">
        <v>143</v>
      </c>
      <c r="E254" s="232"/>
      <c r="F254" s="233"/>
      <c r="G254" s="245"/>
      <c r="H254" s="244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  <c r="AJ254" s="244"/>
      <c r="AK254" s="244"/>
      <c r="AL254" s="244"/>
      <c r="AM254" s="244"/>
      <c r="AN254" s="244"/>
      <c r="AO254" s="244"/>
      <c r="AP254" s="244"/>
      <c r="AQ254" s="244"/>
      <c r="AR254" s="244"/>
      <c r="AS254" s="244"/>
      <c r="AT254" s="244"/>
      <c r="AU254" s="244"/>
      <c r="AV254" s="244"/>
      <c r="AW254" s="244"/>
      <c r="AX254" s="244"/>
      <c r="AY254" s="244"/>
      <c r="AZ254" s="244"/>
      <c r="BA254" s="244"/>
      <c r="BB254" s="244"/>
      <c r="BC254" s="244"/>
      <c r="BD254" s="244"/>
      <c r="BE254" s="244"/>
      <c r="BF254" s="244"/>
      <c r="BG254" s="244"/>
      <c r="BH254" s="244"/>
      <c r="BI254" s="244"/>
      <c r="BJ254" s="244"/>
      <c r="BK254" s="244"/>
      <c r="BL254" s="244"/>
      <c r="BM254" s="244"/>
      <c r="BN254" s="244"/>
      <c r="BO254" s="244"/>
      <c r="BP254" s="244"/>
      <c r="BQ254" s="244"/>
      <c r="BR254" s="244"/>
      <c r="BS254" s="244"/>
      <c r="BT254" s="244"/>
      <c r="BU254" s="244"/>
      <c r="BV254" s="244"/>
      <c r="BW254" s="244"/>
      <c r="BX254" s="244"/>
      <c r="BY254" s="244"/>
      <c r="BZ254" s="244"/>
      <c r="CA254" s="244"/>
      <c r="CB254" s="244"/>
      <c r="CC254" s="244"/>
      <c r="CD254" s="244"/>
      <c r="CE254" s="244"/>
      <c r="CF254" s="244"/>
      <c r="CG254" s="244"/>
      <c r="CH254" s="244"/>
      <c r="CI254" s="244"/>
      <c r="CJ254" s="244"/>
      <c r="CK254" s="244"/>
      <c r="CL254" s="244"/>
      <c r="CM254" s="244"/>
      <c r="CN254" s="244"/>
      <c r="CO254" s="244"/>
      <c r="CP254" s="244"/>
      <c r="CQ254" s="244"/>
      <c r="CR254" s="244"/>
      <c r="CS254" s="244"/>
      <c r="CT254" s="244"/>
      <c r="CU254" s="244"/>
      <c r="CV254" s="244"/>
      <c r="CW254" s="244"/>
      <c r="CX254" s="244"/>
      <c r="CY254" s="244"/>
      <c r="CZ254" s="244"/>
      <c r="DA254" s="244"/>
      <c r="DB254" s="244"/>
      <c r="DC254" s="244"/>
      <c r="DD254" s="244"/>
      <c r="DE254" s="244"/>
      <c r="DF254" s="244"/>
      <c r="DG254" s="244"/>
      <c r="DH254" s="244"/>
      <c r="DI254" s="244"/>
      <c r="DJ254" s="244"/>
      <c r="DK254" s="244"/>
      <c r="DL254" s="244"/>
      <c r="DM254" s="244"/>
      <c r="DN254" s="244"/>
      <c r="DO254" s="244"/>
      <c r="DP254" s="244"/>
      <c r="DQ254" s="244"/>
      <c r="DR254" s="244"/>
      <c r="DS254" s="244"/>
      <c r="DT254" s="244"/>
      <c r="DU254" s="244"/>
      <c r="DV254" s="244"/>
      <c r="DW254" s="244"/>
      <c r="DX254" s="244"/>
      <c r="DY254" s="244"/>
      <c r="DZ254" s="244"/>
      <c r="EA254" s="244"/>
      <c r="EB254" s="244"/>
      <c r="EC254" s="244"/>
      <c r="ED254" s="244"/>
      <c r="EE254" s="244"/>
      <c r="EF254" s="244"/>
      <c r="EG254" s="244"/>
      <c r="EH254" s="244"/>
      <c r="EI254" s="244"/>
      <c r="EJ254" s="244"/>
      <c r="EK254" s="244"/>
      <c r="EL254" s="244"/>
      <c r="EM254" s="244"/>
      <c r="EN254" s="244"/>
      <c r="EO254" s="244"/>
      <c r="EP254" s="244"/>
      <c r="EQ254" s="244"/>
      <c r="ER254" s="244"/>
      <c r="ES254" s="244"/>
      <c r="ET254" s="244"/>
      <c r="EU254" s="244"/>
      <c r="EV254" s="244"/>
      <c r="EW254" s="244"/>
      <c r="EX254" s="244"/>
      <c r="EY254" s="244"/>
      <c r="EZ254" s="244"/>
      <c r="FA254" s="244"/>
      <c r="FB254" s="244"/>
      <c r="FC254" s="244"/>
      <c r="FD254" s="244"/>
      <c r="FE254" s="244"/>
      <c r="FF254" s="244"/>
      <c r="FG254" s="244"/>
      <c r="FH254" s="244"/>
      <c r="FI254" s="244"/>
      <c r="FJ254" s="244"/>
      <c r="FK254" s="244"/>
      <c r="FL254" s="244"/>
      <c r="FM254" s="244"/>
      <c r="FN254" s="244"/>
      <c r="FO254" s="244"/>
      <c r="FP254" s="244"/>
      <c r="FQ254" s="244"/>
      <c r="FR254" s="244"/>
      <c r="FS254" s="244"/>
      <c r="FT254" s="244"/>
      <c r="FU254" s="244"/>
      <c r="FV254" s="244"/>
      <c r="FW254" s="244"/>
      <c r="FX254" s="244"/>
      <c r="FY254" s="244"/>
      <c r="FZ254" s="244"/>
      <c r="GA254" s="244"/>
      <c r="GB254" s="244"/>
      <c r="GC254" s="244"/>
      <c r="GD254" s="244"/>
      <c r="GE254" s="244"/>
      <c r="GF254" s="244"/>
      <c r="GG254" s="244"/>
      <c r="GH254" s="244"/>
      <c r="GI254" s="244"/>
      <c r="GJ254" s="244"/>
      <c r="GK254" s="244"/>
      <c r="GL254" s="244"/>
      <c r="GM254" s="244"/>
      <c r="GN254" s="244"/>
      <c r="GO254" s="244"/>
      <c r="GP254" s="244"/>
      <c r="GQ254" s="244"/>
      <c r="GR254" s="244"/>
      <c r="GS254" s="244"/>
      <c r="GT254" s="244"/>
      <c r="GU254" s="244"/>
      <c r="GV254" s="244"/>
      <c r="GW254" s="244"/>
      <c r="GX254" s="244"/>
      <c r="GY254" s="244"/>
      <c r="GZ254" s="244"/>
      <c r="HA254" s="244"/>
      <c r="HB254" s="244"/>
      <c r="HC254" s="244"/>
      <c r="HD254" s="244"/>
      <c r="HE254" s="244"/>
      <c r="HF254" s="244"/>
      <c r="HG254" s="244"/>
      <c r="HH254" s="244"/>
      <c r="HI254" s="244"/>
      <c r="HJ254" s="244"/>
      <c r="HK254" s="244"/>
      <c r="HL254" s="244"/>
      <c r="HM254" s="244"/>
      <c r="HN254" s="244"/>
      <c r="HO254" s="244"/>
      <c r="HP254" s="244"/>
      <c r="HQ254" s="244"/>
      <c r="HR254" s="244"/>
      <c r="HS254" s="244"/>
      <c r="HT254" s="244"/>
      <c r="HU254" s="244"/>
      <c r="HV254" s="244"/>
      <c r="HW254" s="244"/>
      <c r="HX254" s="244"/>
      <c r="HY254" s="244"/>
      <c r="HZ254" s="244"/>
      <c r="IA254" s="244"/>
      <c r="IB254" s="244"/>
      <c r="IC254" s="244"/>
      <c r="ID254" s="244"/>
      <c r="IE254" s="244"/>
      <c r="IF254" s="244"/>
      <c r="IG254" s="244"/>
      <c r="IH254" s="244"/>
      <c r="II254" s="244"/>
      <c r="IJ254" s="244"/>
      <c r="IK254" s="244"/>
      <c r="IL254" s="244"/>
    </row>
    <row r="255" s="2" customFormat="1" ht="18" customHeight="1" spans="1:246">
      <c r="A255" s="243" t="s">
        <v>219</v>
      </c>
      <c r="B255" s="230">
        <v>168</v>
      </c>
      <c r="C255" s="157"/>
      <c r="D255" s="235">
        <v>347</v>
      </c>
      <c r="E255" s="232"/>
      <c r="F255" s="233"/>
      <c r="G255" s="245"/>
      <c r="H255" s="244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  <c r="AJ255" s="244"/>
      <c r="AK255" s="244"/>
      <c r="AL255" s="244"/>
      <c r="AM255" s="244"/>
      <c r="AN255" s="244"/>
      <c r="AO255" s="244"/>
      <c r="AP255" s="244"/>
      <c r="AQ255" s="244"/>
      <c r="AR255" s="244"/>
      <c r="AS255" s="244"/>
      <c r="AT255" s="244"/>
      <c r="AU255" s="244"/>
      <c r="AV255" s="244"/>
      <c r="AW255" s="244"/>
      <c r="AX255" s="244"/>
      <c r="AY255" s="244"/>
      <c r="AZ255" s="244"/>
      <c r="BA255" s="244"/>
      <c r="BB255" s="244"/>
      <c r="BC255" s="244"/>
      <c r="BD255" s="244"/>
      <c r="BE255" s="244"/>
      <c r="BF255" s="244"/>
      <c r="BG255" s="244"/>
      <c r="BH255" s="244"/>
      <c r="BI255" s="244"/>
      <c r="BJ255" s="244"/>
      <c r="BK255" s="244"/>
      <c r="BL255" s="244"/>
      <c r="BM255" s="244"/>
      <c r="BN255" s="244"/>
      <c r="BO255" s="244"/>
      <c r="BP255" s="244"/>
      <c r="BQ255" s="244"/>
      <c r="BR255" s="244"/>
      <c r="BS255" s="244"/>
      <c r="BT255" s="244"/>
      <c r="BU255" s="244"/>
      <c r="BV255" s="244"/>
      <c r="BW255" s="244"/>
      <c r="BX255" s="244"/>
      <c r="BY255" s="244"/>
      <c r="BZ255" s="244"/>
      <c r="CA255" s="244"/>
      <c r="CB255" s="244"/>
      <c r="CC255" s="244"/>
      <c r="CD255" s="244"/>
      <c r="CE255" s="244"/>
      <c r="CF255" s="244"/>
      <c r="CG255" s="244"/>
      <c r="CH255" s="244"/>
      <c r="CI255" s="244"/>
      <c r="CJ255" s="244"/>
      <c r="CK255" s="244"/>
      <c r="CL255" s="244"/>
      <c r="CM255" s="244"/>
      <c r="CN255" s="244"/>
      <c r="CO255" s="244"/>
      <c r="CP255" s="244"/>
      <c r="CQ255" s="244"/>
      <c r="CR255" s="244"/>
      <c r="CS255" s="244"/>
      <c r="CT255" s="244"/>
      <c r="CU255" s="244"/>
      <c r="CV255" s="244"/>
      <c r="CW255" s="244"/>
      <c r="CX255" s="244"/>
      <c r="CY255" s="244"/>
      <c r="CZ255" s="244"/>
      <c r="DA255" s="244"/>
      <c r="DB255" s="244"/>
      <c r="DC255" s="244"/>
      <c r="DD255" s="244"/>
      <c r="DE255" s="244"/>
      <c r="DF255" s="244"/>
      <c r="DG255" s="244"/>
      <c r="DH255" s="244"/>
      <c r="DI255" s="244"/>
      <c r="DJ255" s="244"/>
      <c r="DK255" s="244"/>
      <c r="DL255" s="244"/>
      <c r="DM255" s="244"/>
      <c r="DN255" s="244"/>
      <c r="DO255" s="244"/>
      <c r="DP255" s="244"/>
      <c r="DQ255" s="244"/>
      <c r="DR255" s="244"/>
      <c r="DS255" s="244"/>
      <c r="DT255" s="244"/>
      <c r="DU255" s="244"/>
      <c r="DV255" s="244"/>
      <c r="DW255" s="244"/>
      <c r="DX255" s="244"/>
      <c r="DY255" s="244"/>
      <c r="DZ255" s="244"/>
      <c r="EA255" s="244"/>
      <c r="EB255" s="244"/>
      <c r="EC255" s="244"/>
      <c r="ED255" s="244"/>
      <c r="EE255" s="244"/>
      <c r="EF255" s="244"/>
      <c r="EG255" s="244"/>
      <c r="EH255" s="244"/>
      <c r="EI255" s="244"/>
      <c r="EJ255" s="244"/>
      <c r="EK255" s="244"/>
      <c r="EL255" s="244"/>
      <c r="EM255" s="244"/>
      <c r="EN255" s="244"/>
      <c r="EO255" s="244"/>
      <c r="EP255" s="244"/>
      <c r="EQ255" s="244"/>
      <c r="ER255" s="244"/>
      <c r="ES255" s="244"/>
      <c r="ET255" s="244"/>
      <c r="EU255" s="244"/>
      <c r="EV255" s="244"/>
      <c r="EW255" s="244"/>
      <c r="EX255" s="244"/>
      <c r="EY255" s="244"/>
      <c r="EZ255" s="244"/>
      <c r="FA255" s="244"/>
      <c r="FB255" s="244"/>
      <c r="FC255" s="244"/>
      <c r="FD255" s="244"/>
      <c r="FE255" s="244"/>
      <c r="FF255" s="244"/>
      <c r="FG255" s="244"/>
      <c r="FH255" s="244"/>
      <c r="FI255" s="244"/>
      <c r="FJ255" s="244"/>
      <c r="FK255" s="244"/>
      <c r="FL255" s="244"/>
      <c r="FM255" s="244"/>
      <c r="FN255" s="244"/>
      <c r="FO255" s="244"/>
      <c r="FP255" s="244"/>
      <c r="FQ255" s="244"/>
      <c r="FR255" s="244"/>
      <c r="FS255" s="244"/>
      <c r="FT255" s="244"/>
      <c r="FU255" s="244"/>
      <c r="FV255" s="244"/>
      <c r="FW255" s="244"/>
      <c r="FX255" s="244"/>
      <c r="FY255" s="244"/>
      <c r="FZ255" s="244"/>
      <c r="GA255" s="244"/>
      <c r="GB255" s="244"/>
      <c r="GC255" s="244"/>
      <c r="GD255" s="244"/>
      <c r="GE255" s="244"/>
      <c r="GF255" s="244"/>
      <c r="GG255" s="244"/>
      <c r="GH255" s="244"/>
      <c r="GI255" s="244"/>
      <c r="GJ255" s="244"/>
      <c r="GK255" s="244"/>
      <c r="GL255" s="244"/>
      <c r="GM255" s="244"/>
      <c r="GN255" s="244"/>
      <c r="GO255" s="244"/>
      <c r="GP255" s="244"/>
      <c r="GQ255" s="244"/>
      <c r="GR255" s="244"/>
      <c r="GS255" s="244"/>
      <c r="GT255" s="244"/>
      <c r="GU255" s="244"/>
      <c r="GV255" s="244"/>
      <c r="GW255" s="244"/>
      <c r="GX255" s="244"/>
      <c r="GY255" s="244"/>
      <c r="GZ255" s="244"/>
      <c r="HA255" s="244"/>
      <c r="HB255" s="244"/>
      <c r="HC255" s="244"/>
      <c r="HD255" s="244"/>
      <c r="HE255" s="244"/>
      <c r="HF255" s="244"/>
      <c r="HG255" s="244"/>
      <c r="HH255" s="244"/>
      <c r="HI255" s="244"/>
      <c r="HJ255" s="244"/>
      <c r="HK255" s="244"/>
      <c r="HL255" s="244"/>
      <c r="HM255" s="244"/>
      <c r="HN255" s="244"/>
      <c r="HO255" s="244"/>
      <c r="HP255" s="244"/>
      <c r="HQ255" s="244"/>
      <c r="HR255" s="244"/>
      <c r="HS255" s="244"/>
      <c r="HT255" s="244"/>
      <c r="HU255" s="244"/>
      <c r="HV255" s="244"/>
      <c r="HW255" s="244"/>
      <c r="HX255" s="244"/>
      <c r="HY255" s="244"/>
      <c r="HZ255" s="244"/>
      <c r="IA255" s="244"/>
      <c r="IB255" s="244"/>
      <c r="IC255" s="244"/>
      <c r="ID255" s="244"/>
      <c r="IE255" s="244"/>
      <c r="IF255" s="244"/>
      <c r="IG255" s="244"/>
      <c r="IH255" s="244"/>
      <c r="II255" s="244"/>
      <c r="IJ255" s="244"/>
      <c r="IK255" s="244"/>
      <c r="IL255" s="244"/>
    </row>
    <row r="256" s="2" customFormat="1" ht="18" customHeight="1" spans="1:246">
      <c r="A256" s="243" t="s">
        <v>220</v>
      </c>
      <c r="B256" s="230"/>
      <c r="C256" s="157"/>
      <c r="D256" s="235"/>
      <c r="E256" s="232"/>
      <c r="F256" s="233"/>
      <c r="G256" s="245"/>
      <c r="H256" s="244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  <c r="AJ256" s="244"/>
      <c r="AK256" s="244"/>
      <c r="AL256" s="244"/>
      <c r="AM256" s="244"/>
      <c r="AN256" s="244"/>
      <c r="AO256" s="244"/>
      <c r="AP256" s="244"/>
      <c r="AQ256" s="244"/>
      <c r="AR256" s="244"/>
      <c r="AS256" s="244"/>
      <c r="AT256" s="244"/>
      <c r="AU256" s="244"/>
      <c r="AV256" s="244"/>
      <c r="AW256" s="244"/>
      <c r="AX256" s="244"/>
      <c r="AY256" s="244"/>
      <c r="AZ256" s="244"/>
      <c r="BA256" s="244"/>
      <c r="BB256" s="244"/>
      <c r="BC256" s="244"/>
      <c r="BD256" s="244"/>
      <c r="BE256" s="244"/>
      <c r="BF256" s="244"/>
      <c r="BG256" s="244"/>
      <c r="BH256" s="244"/>
      <c r="BI256" s="244"/>
      <c r="BJ256" s="244"/>
      <c r="BK256" s="244"/>
      <c r="BL256" s="244"/>
      <c r="BM256" s="244"/>
      <c r="BN256" s="244"/>
      <c r="BO256" s="244"/>
      <c r="BP256" s="244"/>
      <c r="BQ256" s="244"/>
      <c r="BR256" s="244"/>
      <c r="BS256" s="244"/>
      <c r="BT256" s="244"/>
      <c r="BU256" s="244"/>
      <c r="BV256" s="244"/>
      <c r="BW256" s="244"/>
      <c r="BX256" s="244"/>
      <c r="BY256" s="244"/>
      <c r="BZ256" s="244"/>
      <c r="CA256" s="244"/>
      <c r="CB256" s="244"/>
      <c r="CC256" s="244"/>
      <c r="CD256" s="244"/>
      <c r="CE256" s="244"/>
      <c r="CF256" s="244"/>
      <c r="CG256" s="244"/>
      <c r="CH256" s="244"/>
      <c r="CI256" s="244"/>
      <c r="CJ256" s="244"/>
      <c r="CK256" s="244"/>
      <c r="CL256" s="244"/>
      <c r="CM256" s="244"/>
      <c r="CN256" s="244"/>
      <c r="CO256" s="244"/>
      <c r="CP256" s="244"/>
      <c r="CQ256" s="244"/>
      <c r="CR256" s="244"/>
      <c r="CS256" s="244"/>
      <c r="CT256" s="244"/>
      <c r="CU256" s="244"/>
      <c r="CV256" s="244"/>
      <c r="CW256" s="244"/>
      <c r="CX256" s="244"/>
      <c r="CY256" s="244"/>
      <c r="CZ256" s="244"/>
      <c r="DA256" s="244"/>
      <c r="DB256" s="244"/>
      <c r="DC256" s="244"/>
      <c r="DD256" s="244"/>
      <c r="DE256" s="244"/>
      <c r="DF256" s="244"/>
      <c r="DG256" s="244"/>
      <c r="DH256" s="244"/>
      <c r="DI256" s="244"/>
      <c r="DJ256" s="244"/>
      <c r="DK256" s="244"/>
      <c r="DL256" s="244"/>
      <c r="DM256" s="244"/>
      <c r="DN256" s="244"/>
      <c r="DO256" s="244"/>
      <c r="DP256" s="244"/>
      <c r="DQ256" s="244"/>
      <c r="DR256" s="244"/>
      <c r="DS256" s="244"/>
      <c r="DT256" s="244"/>
      <c r="DU256" s="244"/>
      <c r="DV256" s="244"/>
      <c r="DW256" s="244"/>
      <c r="DX256" s="244"/>
      <c r="DY256" s="244"/>
      <c r="DZ256" s="244"/>
      <c r="EA256" s="244"/>
      <c r="EB256" s="244"/>
      <c r="EC256" s="244"/>
      <c r="ED256" s="244"/>
      <c r="EE256" s="244"/>
      <c r="EF256" s="244"/>
      <c r="EG256" s="244"/>
      <c r="EH256" s="244"/>
      <c r="EI256" s="244"/>
      <c r="EJ256" s="244"/>
      <c r="EK256" s="244"/>
      <c r="EL256" s="244"/>
      <c r="EM256" s="244"/>
      <c r="EN256" s="244"/>
      <c r="EO256" s="244"/>
      <c r="EP256" s="244"/>
      <c r="EQ256" s="244"/>
      <c r="ER256" s="244"/>
      <c r="ES256" s="244"/>
      <c r="ET256" s="244"/>
      <c r="EU256" s="244"/>
      <c r="EV256" s="244"/>
      <c r="EW256" s="244"/>
      <c r="EX256" s="244"/>
      <c r="EY256" s="244"/>
      <c r="EZ256" s="244"/>
      <c r="FA256" s="244"/>
      <c r="FB256" s="244"/>
      <c r="FC256" s="244"/>
      <c r="FD256" s="244"/>
      <c r="FE256" s="244"/>
      <c r="FF256" s="244"/>
      <c r="FG256" s="244"/>
      <c r="FH256" s="244"/>
      <c r="FI256" s="244"/>
      <c r="FJ256" s="244"/>
      <c r="FK256" s="244"/>
      <c r="FL256" s="244"/>
      <c r="FM256" s="244"/>
      <c r="FN256" s="244"/>
      <c r="FO256" s="244"/>
      <c r="FP256" s="244"/>
      <c r="FQ256" s="244"/>
      <c r="FR256" s="244"/>
      <c r="FS256" s="244"/>
      <c r="FT256" s="244"/>
      <c r="FU256" s="244"/>
      <c r="FV256" s="244"/>
      <c r="FW256" s="244"/>
      <c r="FX256" s="244"/>
      <c r="FY256" s="244"/>
      <c r="FZ256" s="244"/>
      <c r="GA256" s="244"/>
      <c r="GB256" s="244"/>
      <c r="GC256" s="244"/>
      <c r="GD256" s="244"/>
      <c r="GE256" s="244"/>
      <c r="GF256" s="244"/>
      <c r="GG256" s="244"/>
      <c r="GH256" s="244"/>
      <c r="GI256" s="244"/>
      <c r="GJ256" s="244"/>
      <c r="GK256" s="244"/>
      <c r="GL256" s="244"/>
      <c r="GM256" s="244"/>
      <c r="GN256" s="244"/>
      <c r="GO256" s="244"/>
      <c r="GP256" s="244"/>
      <c r="GQ256" s="244"/>
      <c r="GR256" s="244"/>
      <c r="GS256" s="244"/>
      <c r="GT256" s="244"/>
      <c r="GU256" s="244"/>
      <c r="GV256" s="244"/>
      <c r="GW256" s="244"/>
      <c r="GX256" s="244"/>
      <c r="GY256" s="244"/>
      <c r="GZ256" s="244"/>
      <c r="HA256" s="244"/>
      <c r="HB256" s="244"/>
      <c r="HC256" s="244"/>
      <c r="HD256" s="244"/>
      <c r="HE256" s="244"/>
      <c r="HF256" s="244"/>
      <c r="HG256" s="244"/>
      <c r="HH256" s="244"/>
      <c r="HI256" s="244"/>
      <c r="HJ256" s="244"/>
      <c r="HK256" s="244"/>
      <c r="HL256" s="244"/>
      <c r="HM256" s="244"/>
      <c r="HN256" s="244"/>
      <c r="HO256" s="244"/>
      <c r="HP256" s="244"/>
      <c r="HQ256" s="244"/>
      <c r="HR256" s="244"/>
      <c r="HS256" s="244"/>
      <c r="HT256" s="244"/>
      <c r="HU256" s="244"/>
      <c r="HV256" s="244"/>
      <c r="HW256" s="244"/>
      <c r="HX256" s="244"/>
      <c r="HY256" s="244"/>
      <c r="HZ256" s="244"/>
      <c r="IA256" s="244"/>
      <c r="IB256" s="244"/>
      <c r="IC256" s="244"/>
      <c r="ID256" s="244"/>
      <c r="IE256" s="244"/>
      <c r="IF256" s="244"/>
      <c r="IG256" s="244"/>
      <c r="IH256" s="244"/>
      <c r="II256" s="244"/>
      <c r="IJ256" s="244"/>
      <c r="IK256" s="244"/>
      <c r="IL256" s="244"/>
    </row>
    <row r="257" s="2" customFormat="1" ht="18" customHeight="1" spans="1:246">
      <c r="A257" s="243" t="s">
        <v>221</v>
      </c>
      <c r="B257" s="230">
        <v>304</v>
      </c>
      <c r="C257" s="157"/>
      <c r="D257" s="235"/>
      <c r="E257" s="232"/>
      <c r="F257" s="233"/>
      <c r="G257" s="245"/>
      <c r="H257" s="244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  <c r="AJ257" s="244"/>
      <c r="AK257" s="244"/>
      <c r="AL257" s="244"/>
      <c r="AM257" s="244"/>
      <c r="AN257" s="244"/>
      <c r="AO257" s="244"/>
      <c r="AP257" s="244"/>
      <c r="AQ257" s="244"/>
      <c r="AR257" s="244"/>
      <c r="AS257" s="244"/>
      <c r="AT257" s="244"/>
      <c r="AU257" s="244"/>
      <c r="AV257" s="244"/>
      <c r="AW257" s="244"/>
      <c r="AX257" s="244"/>
      <c r="AY257" s="244"/>
      <c r="AZ257" s="244"/>
      <c r="BA257" s="244"/>
      <c r="BB257" s="244"/>
      <c r="BC257" s="244"/>
      <c r="BD257" s="244"/>
      <c r="BE257" s="244"/>
      <c r="BF257" s="244"/>
      <c r="BG257" s="244"/>
      <c r="BH257" s="244"/>
      <c r="BI257" s="244"/>
      <c r="BJ257" s="244"/>
      <c r="BK257" s="244"/>
      <c r="BL257" s="244"/>
      <c r="BM257" s="244"/>
      <c r="BN257" s="244"/>
      <c r="BO257" s="244"/>
      <c r="BP257" s="244"/>
      <c r="BQ257" s="244"/>
      <c r="BR257" s="244"/>
      <c r="BS257" s="244"/>
      <c r="BT257" s="244"/>
      <c r="BU257" s="244"/>
      <c r="BV257" s="244"/>
      <c r="BW257" s="244"/>
      <c r="BX257" s="244"/>
      <c r="BY257" s="244"/>
      <c r="BZ257" s="244"/>
      <c r="CA257" s="244"/>
      <c r="CB257" s="244"/>
      <c r="CC257" s="244"/>
      <c r="CD257" s="244"/>
      <c r="CE257" s="244"/>
      <c r="CF257" s="244"/>
      <c r="CG257" s="244"/>
      <c r="CH257" s="244"/>
      <c r="CI257" s="244"/>
      <c r="CJ257" s="244"/>
      <c r="CK257" s="244"/>
      <c r="CL257" s="244"/>
      <c r="CM257" s="244"/>
      <c r="CN257" s="244"/>
      <c r="CO257" s="244"/>
      <c r="CP257" s="244"/>
      <c r="CQ257" s="244"/>
      <c r="CR257" s="244"/>
      <c r="CS257" s="244"/>
      <c r="CT257" s="244"/>
      <c r="CU257" s="244"/>
      <c r="CV257" s="244"/>
      <c r="CW257" s="244"/>
      <c r="CX257" s="244"/>
      <c r="CY257" s="244"/>
      <c r="CZ257" s="244"/>
      <c r="DA257" s="244"/>
      <c r="DB257" s="244"/>
      <c r="DC257" s="244"/>
      <c r="DD257" s="244"/>
      <c r="DE257" s="244"/>
      <c r="DF257" s="244"/>
      <c r="DG257" s="244"/>
      <c r="DH257" s="244"/>
      <c r="DI257" s="244"/>
      <c r="DJ257" s="244"/>
      <c r="DK257" s="244"/>
      <c r="DL257" s="244"/>
      <c r="DM257" s="244"/>
      <c r="DN257" s="244"/>
      <c r="DO257" s="244"/>
      <c r="DP257" s="244"/>
      <c r="DQ257" s="244"/>
      <c r="DR257" s="244"/>
      <c r="DS257" s="244"/>
      <c r="DT257" s="244"/>
      <c r="DU257" s="244"/>
      <c r="DV257" s="244"/>
      <c r="DW257" s="244"/>
      <c r="DX257" s="244"/>
      <c r="DY257" s="244"/>
      <c r="DZ257" s="244"/>
      <c r="EA257" s="244"/>
      <c r="EB257" s="244"/>
      <c r="EC257" s="244"/>
      <c r="ED257" s="244"/>
      <c r="EE257" s="244"/>
      <c r="EF257" s="244"/>
      <c r="EG257" s="244"/>
      <c r="EH257" s="244"/>
      <c r="EI257" s="244"/>
      <c r="EJ257" s="244"/>
      <c r="EK257" s="244"/>
      <c r="EL257" s="244"/>
      <c r="EM257" s="244"/>
      <c r="EN257" s="244"/>
      <c r="EO257" s="244"/>
      <c r="EP257" s="244"/>
      <c r="EQ257" s="244"/>
      <c r="ER257" s="244"/>
      <c r="ES257" s="244"/>
      <c r="ET257" s="244"/>
      <c r="EU257" s="244"/>
      <c r="EV257" s="244"/>
      <c r="EW257" s="244"/>
      <c r="EX257" s="244"/>
      <c r="EY257" s="244"/>
      <c r="EZ257" s="244"/>
      <c r="FA257" s="244"/>
      <c r="FB257" s="244"/>
      <c r="FC257" s="244"/>
      <c r="FD257" s="244"/>
      <c r="FE257" s="244"/>
      <c r="FF257" s="244"/>
      <c r="FG257" s="244"/>
      <c r="FH257" s="244"/>
      <c r="FI257" s="244"/>
      <c r="FJ257" s="244"/>
      <c r="FK257" s="244"/>
      <c r="FL257" s="244"/>
      <c r="FM257" s="244"/>
      <c r="FN257" s="244"/>
      <c r="FO257" s="244"/>
      <c r="FP257" s="244"/>
      <c r="FQ257" s="244"/>
      <c r="FR257" s="244"/>
      <c r="FS257" s="244"/>
      <c r="FT257" s="244"/>
      <c r="FU257" s="244"/>
      <c r="FV257" s="244"/>
      <c r="FW257" s="244"/>
      <c r="FX257" s="244"/>
      <c r="FY257" s="244"/>
      <c r="FZ257" s="244"/>
      <c r="GA257" s="244"/>
      <c r="GB257" s="244"/>
      <c r="GC257" s="244"/>
      <c r="GD257" s="244"/>
      <c r="GE257" s="244"/>
      <c r="GF257" s="244"/>
      <c r="GG257" s="244"/>
      <c r="GH257" s="244"/>
      <c r="GI257" s="244"/>
      <c r="GJ257" s="244"/>
      <c r="GK257" s="244"/>
      <c r="GL257" s="244"/>
      <c r="GM257" s="244"/>
      <c r="GN257" s="244"/>
      <c r="GO257" s="244"/>
      <c r="GP257" s="244"/>
      <c r="GQ257" s="244"/>
      <c r="GR257" s="244"/>
      <c r="GS257" s="244"/>
      <c r="GT257" s="244"/>
      <c r="GU257" s="244"/>
      <c r="GV257" s="244"/>
      <c r="GW257" s="244"/>
      <c r="GX257" s="244"/>
      <c r="GY257" s="244"/>
      <c r="GZ257" s="244"/>
      <c r="HA257" s="244"/>
      <c r="HB257" s="244"/>
      <c r="HC257" s="244"/>
      <c r="HD257" s="244"/>
      <c r="HE257" s="244"/>
      <c r="HF257" s="244"/>
      <c r="HG257" s="244"/>
      <c r="HH257" s="244"/>
      <c r="HI257" s="244"/>
      <c r="HJ257" s="244"/>
      <c r="HK257" s="244"/>
      <c r="HL257" s="244"/>
      <c r="HM257" s="244"/>
      <c r="HN257" s="244"/>
      <c r="HO257" s="244"/>
      <c r="HP257" s="244"/>
      <c r="HQ257" s="244"/>
      <c r="HR257" s="244"/>
      <c r="HS257" s="244"/>
      <c r="HT257" s="244"/>
      <c r="HU257" s="244"/>
      <c r="HV257" s="244"/>
      <c r="HW257" s="244"/>
      <c r="HX257" s="244"/>
      <c r="HY257" s="244"/>
      <c r="HZ257" s="244"/>
      <c r="IA257" s="244"/>
      <c r="IB257" s="244"/>
      <c r="IC257" s="244"/>
      <c r="ID257" s="244"/>
      <c r="IE257" s="244"/>
      <c r="IF257" s="244"/>
      <c r="IG257" s="244"/>
      <c r="IH257" s="244"/>
      <c r="II257" s="244"/>
      <c r="IJ257" s="244"/>
      <c r="IK257" s="244"/>
      <c r="IL257" s="244"/>
    </row>
    <row r="258" s="2" customFormat="1" ht="18" customHeight="1" spans="1:246">
      <c r="A258" s="243" t="s">
        <v>222</v>
      </c>
      <c r="B258" s="230"/>
      <c r="C258" s="157"/>
      <c r="D258" s="235"/>
      <c r="E258" s="232"/>
      <c r="F258" s="233"/>
      <c r="G258" s="245"/>
      <c r="H258" s="244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  <c r="AJ258" s="244"/>
      <c r="AK258" s="244"/>
      <c r="AL258" s="244"/>
      <c r="AM258" s="244"/>
      <c r="AN258" s="244"/>
      <c r="AO258" s="244"/>
      <c r="AP258" s="244"/>
      <c r="AQ258" s="244"/>
      <c r="AR258" s="244"/>
      <c r="AS258" s="244"/>
      <c r="AT258" s="244"/>
      <c r="AU258" s="244"/>
      <c r="AV258" s="244"/>
      <c r="AW258" s="244"/>
      <c r="AX258" s="244"/>
      <c r="AY258" s="244"/>
      <c r="AZ258" s="244"/>
      <c r="BA258" s="244"/>
      <c r="BB258" s="244"/>
      <c r="BC258" s="244"/>
      <c r="BD258" s="244"/>
      <c r="BE258" s="244"/>
      <c r="BF258" s="244"/>
      <c r="BG258" s="244"/>
      <c r="BH258" s="244"/>
      <c r="BI258" s="244"/>
      <c r="BJ258" s="244"/>
      <c r="BK258" s="244"/>
      <c r="BL258" s="244"/>
      <c r="BM258" s="244"/>
      <c r="BN258" s="244"/>
      <c r="BO258" s="244"/>
      <c r="BP258" s="244"/>
      <c r="BQ258" s="244"/>
      <c r="BR258" s="244"/>
      <c r="BS258" s="244"/>
      <c r="BT258" s="244"/>
      <c r="BU258" s="244"/>
      <c r="BV258" s="244"/>
      <c r="BW258" s="244"/>
      <c r="BX258" s="244"/>
      <c r="BY258" s="244"/>
      <c r="BZ258" s="244"/>
      <c r="CA258" s="244"/>
      <c r="CB258" s="244"/>
      <c r="CC258" s="244"/>
      <c r="CD258" s="244"/>
      <c r="CE258" s="244"/>
      <c r="CF258" s="244"/>
      <c r="CG258" s="244"/>
      <c r="CH258" s="244"/>
      <c r="CI258" s="244"/>
      <c r="CJ258" s="244"/>
      <c r="CK258" s="244"/>
      <c r="CL258" s="244"/>
      <c r="CM258" s="244"/>
      <c r="CN258" s="244"/>
      <c r="CO258" s="244"/>
      <c r="CP258" s="244"/>
      <c r="CQ258" s="244"/>
      <c r="CR258" s="244"/>
      <c r="CS258" s="244"/>
      <c r="CT258" s="244"/>
      <c r="CU258" s="244"/>
      <c r="CV258" s="244"/>
      <c r="CW258" s="244"/>
      <c r="CX258" s="244"/>
      <c r="CY258" s="244"/>
      <c r="CZ258" s="244"/>
      <c r="DA258" s="244"/>
      <c r="DB258" s="244"/>
      <c r="DC258" s="244"/>
      <c r="DD258" s="244"/>
      <c r="DE258" s="244"/>
      <c r="DF258" s="244"/>
      <c r="DG258" s="244"/>
      <c r="DH258" s="244"/>
      <c r="DI258" s="244"/>
      <c r="DJ258" s="244"/>
      <c r="DK258" s="244"/>
      <c r="DL258" s="244"/>
      <c r="DM258" s="244"/>
      <c r="DN258" s="244"/>
      <c r="DO258" s="244"/>
      <c r="DP258" s="244"/>
      <c r="DQ258" s="244"/>
      <c r="DR258" s="244"/>
      <c r="DS258" s="244"/>
      <c r="DT258" s="244"/>
      <c r="DU258" s="244"/>
      <c r="DV258" s="244"/>
      <c r="DW258" s="244"/>
      <c r="DX258" s="244"/>
      <c r="DY258" s="244"/>
      <c r="DZ258" s="244"/>
      <c r="EA258" s="244"/>
      <c r="EB258" s="244"/>
      <c r="EC258" s="244"/>
      <c r="ED258" s="244"/>
      <c r="EE258" s="244"/>
      <c r="EF258" s="244"/>
      <c r="EG258" s="244"/>
      <c r="EH258" s="244"/>
      <c r="EI258" s="244"/>
      <c r="EJ258" s="244"/>
      <c r="EK258" s="244"/>
      <c r="EL258" s="244"/>
      <c r="EM258" s="244"/>
      <c r="EN258" s="244"/>
      <c r="EO258" s="244"/>
      <c r="EP258" s="244"/>
      <c r="EQ258" s="244"/>
      <c r="ER258" s="244"/>
      <c r="ES258" s="244"/>
      <c r="ET258" s="244"/>
      <c r="EU258" s="244"/>
      <c r="EV258" s="244"/>
      <c r="EW258" s="244"/>
      <c r="EX258" s="244"/>
      <c r="EY258" s="244"/>
      <c r="EZ258" s="244"/>
      <c r="FA258" s="244"/>
      <c r="FB258" s="244"/>
      <c r="FC258" s="244"/>
      <c r="FD258" s="244"/>
      <c r="FE258" s="244"/>
      <c r="FF258" s="244"/>
      <c r="FG258" s="244"/>
      <c r="FH258" s="244"/>
      <c r="FI258" s="244"/>
      <c r="FJ258" s="244"/>
      <c r="FK258" s="244"/>
      <c r="FL258" s="244"/>
      <c r="FM258" s="244"/>
      <c r="FN258" s="244"/>
      <c r="FO258" s="244"/>
      <c r="FP258" s="244"/>
      <c r="FQ258" s="244"/>
      <c r="FR258" s="244"/>
      <c r="FS258" s="244"/>
      <c r="FT258" s="244"/>
      <c r="FU258" s="244"/>
      <c r="FV258" s="244"/>
      <c r="FW258" s="244"/>
      <c r="FX258" s="244"/>
      <c r="FY258" s="244"/>
      <c r="FZ258" s="244"/>
      <c r="GA258" s="244"/>
      <c r="GB258" s="244"/>
      <c r="GC258" s="244"/>
      <c r="GD258" s="244"/>
      <c r="GE258" s="244"/>
      <c r="GF258" s="244"/>
      <c r="GG258" s="244"/>
      <c r="GH258" s="244"/>
      <c r="GI258" s="244"/>
      <c r="GJ258" s="244"/>
      <c r="GK258" s="244"/>
      <c r="GL258" s="244"/>
      <c r="GM258" s="244"/>
      <c r="GN258" s="244"/>
      <c r="GO258" s="244"/>
      <c r="GP258" s="244"/>
      <c r="GQ258" s="244"/>
      <c r="GR258" s="244"/>
      <c r="GS258" s="244"/>
      <c r="GT258" s="244"/>
      <c r="GU258" s="244"/>
      <c r="GV258" s="244"/>
      <c r="GW258" s="244"/>
      <c r="GX258" s="244"/>
      <c r="GY258" s="244"/>
      <c r="GZ258" s="244"/>
      <c r="HA258" s="244"/>
      <c r="HB258" s="244"/>
      <c r="HC258" s="244"/>
      <c r="HD258" s="244"/>
      <c r="HE258" s="244"/>
      <c r="HF258" s="244"/>
      <c r="HG258" s="244"/>
      <c r="HH258" s="244"/>
      <c r="HI258" s="244"/>
      <c r="HJ258" s="244"/>
      <c r="HK258" s="244"/>
      <c r="HL258" s="244"/>
      <c r="HM258" s="244"/>
      <c r="HN258" s="244"/>
      <c r="HO258" s="244"/>
      <c r="HP258" s="244"/>
      <c r="HQ258" s="244"/>
      <c r="HR258" s="244"/>
      <c r="HS258" s="244"/>
      <c r="HT258" s="244"/>
      <c r="HU258" s="244"/>
      <c r="HV258" s="244"/>
      <c r="HW258" s="244"/>
      <c r="HX258" s="244"/>
      <c r="HY258" s="244"/>
      <c r="HZ258" s="244"/>
      <c r="IA258" s="244"/>
      <c r="IB258" s="244"/>
      <c r="IC258" s="244"/>
      <c r="ID258" s="244"/>
      <c r="IE258" s="244"/>
      <c r="IF258" s="244"/>
      <c r="IG258" s="244"/>
      <c r="IH258" s="244"/>
      <c r="II258" s="244"/>
      <c r="IJ258" s="244"/>
      <c r="IK258" s="244"/>
      <c r="IL258" s="244"/>
    </row>
    <row r="259" s="2" customFormat="1" ht="18" customHeight="1" spans="1:246">
      <c r="A259" s="243" t="s">
        <v>223</v>
      </c>
      <c r="B259" s="230">
        <v>90</v>
      </c>
      <c r="C259" s="157"/>
      <c r="D259" s="235">
        <v>10</v>
      </c>
      <c r="E259" s="232"/>
      <c r="F259" s="233"/>
      <c r="G259" s="245"/>
      <c r="H259" s="244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  <c r="AJ259" s="244"/>
      <c r="AK259" s="244"/>
      <c r="AL259" s="244"/>
      <c r="AM259" s="244"/>
      <c r="AN259" s="244"/>
      <c r="AO259" s="244"/>
      <c r="AP259" s="244"/>
      <c r="AQ259" s="244"/>
      <c r="AR259" s="244"/>
      <c r="AS259" s="244"/>
      <c r="AT259" s="244"/>
      <c r="AU259" s="244"/>
      <c r="AV259" s="244"/>
      <c r="AW259" s="244"/>
      <c r="AX259" s="244"/>
      <c r="AY259" s="244"/>
      <c r="AZ259" s="244"/>
      <c r="BA259" s="244"/>
      <c r="BB259" s="244"/>
      <c r="BC259" s="244"/>
      <c r="BD259" s="244"/>
      <c r="BE259" s="244"/>
      <c r="BF259" s="244"/>
      <c r="BG259" s="244"/>
      <c r="BH259" s="244"/>
      <c r="BI259" s="244"/>
      <c r="BJ259" s="244"/>
      <c r="BK259" s="244"/>
      <c r="BL259" s="244"/>
      <c r="BM259" s="244"/>
      <c r="BN259" s="244"/>
      <c r="BO259" s="244"/>
      <c r="BP259" s="244"/>
      <c r="BQ259" s="244"/>
      <c r="BR259" s="244"/>
      <c r="BS259" s="244"/>
      <c r="BT259" s="244"/>
      <c r="BU259" s="244"/>
      <c r="BV259" s="244"/>
      <c r="BW259" s="244"/>
      <c r="BX259" s="244"/>
      <c r="BY259" s="244"/>
      <c r="BZ259" s="244"/>
      <c r="CA259" s="244"/>
      <c r="CB259" s="244"/>
      <c r="CC259" s="244"/>
      <c r="CD259" s="244"/>
      <c r="CE259" s="244"/>
      <c r="CF259" s="244"/>
      <c r="CG259" s="244"/>
      <c r="CH259" s="244"/>
      <c r="CI259" s="244"/>
      <c r="CJ259" s="244"/>
      <c r="CK259" s="244"/>
      <c r="CL259" s="244"/>
      <c r="CM259" s="244"/>
      <c r="CN259" s="244"/>
      <c r="CO259" s="244"/>
      <c r="CP259" s="244"/>
      <c r="CQ259" s="244"/>
      <c r="CR259" s="244"/>
      <c r="CS259" s="244"/>
      <c r="CT259" s="244"/>
      <c r="CU259" s="244"/>
      <c r="CV259" s="244"/>
      <c r="CW259" s="244"/>
      <c r="CX259" s="244"/>
      <c r="CY259" s="244"/>
      <c r="CZ259" s="244"/>
      <c r="DA259" s="244"/>
      <c r="DB259" s="244"/>
      <c r="DC259" s="244"/>
      <c r="DD259" s="244"/>
      <c r="DE259" s="244"/>
      <c r="DF259" s="244"/>
      <c r="DG259" s="244"/>
      <c r="DH259" s="244"/>
      <c r="DI259" s="244"/>
      <c r="DJ259" s="244"/>
      <c r="DK259" s="244"/>
      <c r="DL259" s="244"/>
      <c r="DM259" s="244"/>
      <c r="DN259" s="244"/>
      <c r="DO259" s="244"/>
      <c r="DP259" s="244"/>
      <c r="DQ259" s="244"/>
      <c r="DR259" s="244"/>
      <c r="DS259" s="244"/>
      <c r="DT259" s="244"/>
      <c r="DU259" s="244"/>
      <c r="DV259" s="244"/>
      <c r="DW259" s="244"/>
      <c r="DX259" s="244"/>
      <c r="DY259" s="244"/>
      <c r="DZ259" s="244"/>
      <c r="EA259" s="244"/>
      <c r="EB259" s="244"/>
      <c r="EC259" s="244"/>
      <c r="ED259" s="244"/>
      <c r="EE259" s="244"/>
      <c r="EF259" s="244"/>
      <c r="EG259" s="244"/>
      <c r="EH259" s="244"/>
      <c r="EI259" s="244"/>
      <c r="EJ259" s="244"/>
      <c r="EK259" s="244"/>
      <c r="EL259" s="244"/>
      <c r="EM259" s="244"/>
      <c r="EN259" s="244"/>
      <c r="EO259" s="244"/>
      <c r="EP259" s="244"/>
      <c r="EQ259" s="244"/>
      <c r="ER259" s="244"/>
      <c r="ES259" s="244"/>
      <c r="ET259" s="244"/>
      <c r="EU259" s="244"/>
      <c r="EV259" s="244"/>
      <c r="EW259" s="244"/>
      <c r="EX259" s="244"/>
      <c r="EY259" s="244"/>
      <c r="EZ259" s="244"/>
      <c r="FA259" s="244"/>
      <c r="FB259" s="244"/>
      <c r="FC259" s="244"/>
      <c r="FD259" s="244"/>
      <c r="FE259" s="244"/>
      <c r="FF259" s="244"/>
      <c r="FG259" s="244"/>
      <c r="FH259" s="244"/>
      <c r="FI259" s="244"/>
      <c r="FJ259" s="244"/>
      <c r="FK259" s="244"/>
      <c r="FL259" s="244"/>
      <c r="FM259" s="244"/>
      <c r="FN259" s="244"/>
      <c r="FO259" s="244"/>
      <c r="FP259" s="244"/>
      <c r="FQ259" s="244"/>
      <c r="FR259" s="244"/>
      <c r="FS259" s="244"/>
      <c r="FT259" s="244"/>
      <c r="FU259" s="244"/>
      <c r="FV259" s="244"/>
      <c r="FW259" s="244"/>
      <c r="FX259" s="244"/>
      <c r="FY259" s="244"/>
      <c r="FZ259" s="244"/>
      <c r="GA259" s="244"/>
      <c r="GB259" s="244"/>
      <c r="GC259" s="244"/>
      <c r="GD259" s="244"/>
      <c r="GE259" s="244"/>
      <c r="GF259" s="244"/>
      <c r="GG259" s="244"/>
      <c r="GH259" s="244"/>
      <c r="GI259" s="244"/>
      <c r="GJ259" s="244"/>
      <c r="GK259" s="244"/>
      <c r="GL259" s="244"/>
      <c r="GM259" s="244"/>
      <c r="GN259" s="244"/>
      <c r="GO259" s="244"/>
      <c r="GP259" s="244"/>
      <c r="GQ259" s="244"/>
      <c r="GR259" s="244"/>
      <c r="GS259" s="244"/>
      <c r="GT259" s="244"/>
      <c r="GU259" s="244"/>
      <c r="GV259" s="244"/>
      <c r="GW259" s="244"/>
      <c r="GX259" s="244"/>
      <c r="GY259" s="244"/>
      <c r="GZ259" s="244"/>
      <c r="HA259" s="244"/>
      <c r="HB259" s="244"/>
      <c r="HC259" s="244"/>
      <c r="HD259" s="244"/>
      <c r="HE259" s="244"/>
      <c r="HF259" s="244"/>
      <c r="HG259" s="244"/>
      <c r="HH259" s="244"/>
      <c r="HI259" s="244"/>
      <c r="HJ259" s="244"/>
      <c r="HK259" s="244"/>
      <c r="HL259" s="244"/>
      <c r="HM259" s="244"/>
      <c r="HN259" s="244"/>
      <c r="HO259" s="244"/>
      <c r="HP259" s="244"/>
      <c r="HQ259" s="244"/>
      <c r="HR259" s="244"/>
      <c r="HS259" s="244"/>
      <c r="HT259" s="244"/>
      <c r="HU259" s="244"/>
      <c r="HV259" s="244"/>
      <c r="HW259" s="244"/>
      <c r="HX259" s="244"/>
      <c r="HY259" s="244"/>
      <c r="HZ259" s="244"/>
      <c r="IA259" s="244"/>
      <c r="IB259" s="244"/>
      <c r="IC259" s="244"/>
      <c r="ID259" s="244"/>
      <c r="IE259" s="244"/>
      <c r="IF259" s="244"/>
      <c r="IG259" s="244"/>
      <c r="IH259" s="244"/>
      <c r="II259" s="244"/>
      <c r="IJ259" s="244"/>
      <c r="IK259" s="244"/>
      <c r="IL259" s="244"/>
    </row>
    <row r="260" s="2" customFormat="1" ht="18" customHeight="1" spans="1:246">
      <c r="A260" s="243" t="s">
        <v>224</v>
      </c>
      <c r="B260" s="230">
        <v>392</v>
      </c>
      <c r="C260" s="157"/>
      <c r="D260" s="235">
        <v>281</v>
      </c>
      <c r="E260" s="232"/>
      <c r="F260" s="233"/>
      <c r="G260" s="245"/>
      <c r="H260" s="244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  <c r="AJ260" s="244"/>
      <c r="AK260" s="244"/>
      <c r="AL260" s="244"/>
      <c r="AM260" s="244"/>
      <c r="AN260" s="244"/>
      <c r="AO260" s="244"/>
      <c r="AP260" s="244"/>
      <c r="AQ260" s="244"/>
      <c r="AR260" s="244"/>
      <c r="AS260" s="244"/>
      <c r="AT260" s="244"/>
      <c r="AU260" s="244"/>
      <c r="AV260" s="244"/>
      <c r="AW260" s="244"/>
      <c r="AX260" s="244"/>
      <c r="AY260" s="244"/>
      <c r="AZ260" s="244"/>
      <c r="BA260" s="244"/>
      <c r="BB260" s="244"/>
      <c r="BC260" s="244"/>
      <c r="BD260" s="244"/>
      <c r="BE260" s="244"/>
      <c r="BF260" s="244"/>
      <c r="BG260" s="244"/>
      <c r="BH260" s="244"/>
      <c r="BI260" s="244"/>
      <c r="BJ260" s="244"/>
      <c r="BK260" s="244"/>
      <c r="BL260" s="244"/>
      <c r="BM260" s="244"/>
      <c r="BN260" s="244"/>
      <c r="BO260" s="244"/>
      <c r="BP260" s="244"/>
      <c r="BQ260" s="244"/>
      <c r="BR260" s="244"/>
      <c r="BS260" s="244"/>
      <c r="BT260" s="244"/>
      <c r="BU260" s="244"/>
      <c r="BV260" s="244"/>
      <c r="BW260" s="244"/>
      <c r="BX260" s="244"/>
      <c r="BY260" s="244"/>
      <c r="BZ260" s="244"/>
      <c r="CA260" s="244"/>
      <c r="CB260" s="244"/>
      <c r="CC260" s="244"/>
      <c r="CD260" s="244"/>
      <c r="CE260" s="244"/>
      <c r="CF260" s="244"/>
      <c r="CG260" s="244"/>
      <c r="CH260" s="244"/>
      <c r="CI260" s="244"/>
      <c r="CJ260" s="244"/>
      <c r="CK260" s="244"/>
      <c r="CL260" s="244"/>
      <c r="CM260" s="244"/>
      <c r="CN260" s="244"/>
      <c r="CO260" s="244"/>
      <c r="CP260" s="244"/>
      <c r="CQ260" s="244"/>
      <c r="CR260" s="244"/>
      <c r="CS260" s="244"/>
      <c r="CT260" s="244"/>
      <c r="CU260" s="244"/>
      <c r="CV260" s="244"/>
      <c r="CW260" s="244"/>
      <c r="CX260" s="244"/>
      <c r="CY260" s="244"/>
      <c r="CZ260" s="244"/>
      <c r="DA260" s="244"/>
      <c r="DB260" s="244"/>
      <c r="DC260" s="244"/>
      <c r="DD260" s="244"/>
      <c r="DE260" s="244"/>
      <c r="DF260" s="244"/>
      <c r="DG260" s="244"/>
      <c r="DH260" s="244"/>
      <c r="DI260" s="244"/>
      <c r="DJ260" s="244"/>
      <c r="DK260" s="244"/>
      <c r="DL260" s="244"/>
      <c r="DM260" s="244"/>
      <c r="DN260" s="244"/>
      <c r="DO260" s="244"/>
      <c r="DP260" s="244"/>
      <c r="DQ260" s="244"/>
      <c r="DR260" s="244"/>
      <c r="DS260" s="244"/>
      <c r="DT260" s="244"/>
      <c r="DU260" s="244"/>
      <c r="DV260" s="244"/>
      <c r="DW260" s="244"/>
      <c r="DX260" s="244"/>
      <c r="DY260" s="244"/>
      <c r="DZ260" s="244"/>
      <c r="EA260" s="244"/>
      <c r="EB260" s="244"/>
      <c r="EC260" s="244"/>
      <c r="ED260" s="244"/>
      <c r="EE260" s="244"/>
      <c r="EF260" s="244"/>
      <c r="EG260" s="244"/>
      <c r="EH260" s="244"/>
      <c r="EI260" s="244"/>
      <c r="EJ260" s="244"/>
      <c r="EK260" s="244"/>
      <c r="EL260" s="244"/>
      <c r="EM260" s="244"/>
      <c r="EN260" s="244"/>
      <c r="EO260" s="244"/>
      <c r="EP260" s="244"/>
      <c r="EQ260" s="244"/>
      <c r="ER260" s="244"/>
      <c r="ES260" s="244"/>
      <c r="ET260" s="244"/>
      <c r="EU260" s="244"/>
      <c r="EV260" s="244"/>
      <c r="EW260" s="244"/>
      <c r="EX260" s="244"/>
      <c r="EY260" s="244"/>
      <c r="EZ260" s="244"/>
      <c r="FA260" s="244"/>
      <c r="FB260" s="244"/>
      <c r="FC260" s="244"/>
      <c r="FD260" s="244"/>
      <c r="FE260" s="244"/>
      <c r="FF260" s="244"/>
      <c r="FG260" s="244"/>
      <c r="FH260" s="244"/>
      <c r="FI260" s="244"/>
      <c r="FJ260" s="244"/>
      <c r="FK260" s="244"/>
      <c r="FL260" s="244"/>
      <c r="FM260" s="244"/>
      <c r="FN260" s="244"/>
      <c r="FO260" s="244"/>
      <c r="FP260" s="244"/>
      <c r="FQ260" s="244"/>
      <c r="FR260" s="244"/>
      <c r="FS260" s="244"/>
      <c r="FT260" s="244"/>
      <c r="FU260" s="244"/>
      <c r="FV260" s="244"/>
      <c r="FW260" s="244"/>
      <c r="FX260" s="244"/>
      <c r="FY260" s="244"/>
      <c r="FZ260" s="244"/>
      <c r="GA260" s="244"/>
      <c r="GB260" s="244"/>
      <c r="GC260" s="244"/>
      <c r="GD260" s="244"/>
      <c r="GE260" s="244"/>
      <c r="GF260" s="244"/>
      <c r="GG260" s="244"/>
      <c r="GH260" s="244"/>
      <c r="GI260" s="244"/>
      <c r="GJ260" s="244"/>
      <c r="GK260" s="244"/>
      <c r="GL260" s="244"/>
      <c r="GM260" s="244"/>
      <c r="GN260" s="244"/>
      <c r="GO260" s="244"/>
      <c r="GP260" s="244"/>
      <c r="GQ260" s="244"/>
      <c r="GR260" s="244"/>
      <c r="GS260" s="244"/>
      <c r="GT260" s="244"/>
      <c r="GU260" s="244"/>
      <c r="GV260" s="244"/>
      <c r="GW260" s="244"/>
      <c r="GX260" s="244"/>
      <c r="GY260" s="244"/>
      <c r="GZ260" s="244"/>
      <c r="HA260" s="244"/>
      <c r="HB260" s="244"/>
      <c r="HC260" s="244"/>
      <c r="HD260" s="244"/>
      <c r="HE260" s="244"/>
      <c r="HF260" s="244"/>
      <c r="HG260" s="244"/>
      <c r="HH260" s="244"/>
      <c r="HI260" s="244"/>
      <c r="HJ260" s="244"/>
      <c r="HK260" s="244"/>
      <c r="HL260" s="244"/>
      <c r="HM260" s="244"/>
      <c r="HN260" s="244"/>
      <c r="HO260" s="244"/>
      <c r="HP260" s="244"/>
      <c r="HQ260" s="244"/>
      <c r="HR260" s="244"/>
      <c r="HS260" s="244"/>
      <c r="HT260" s="244"/>
      <c r="HU260" s="244"/>
      <c r="HV260" s="244"/>
      <c r="HW260" s="244"/>
      <c r="HX260" s="244"/>
      <c r="HY260" s="244"/>
      <c r="HZ260" s="244"/>
      <c r="IA260" s="244"/>
      <c r="IB260" s="244"/>
      <c r="IC260" s="244"/>
      <c r="ID260" s="244"/>
      <c r="IE260" s="244"/>
      <c r="IF260" s="244"/>
      <c r="IG260" s="244"/>
      <c r="IH260" s="244"/>
      <c r="II260" s="244"/>
      <c r="IJ260" s="244"/>
      <c r="IK260" s="244"/>
      <c r="IL260" s="244"/>
    </row>
    <row r="261" s="2" customFormat="1" ht="18" customHeight="1" spans="1:246">
      <c r="A261" s="243" t="s">
        <v>225</v>
      </c>
      <c r="B261" s="230"/>
      <c r="C261" s="157"/>
      <c r="D261" s="235"/>
      <c r="E261" s="232"/>
      <c r="F261" s="233"/>
      <c r="G261" s="245"/>
      <c r="H261" s="244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  <c r="AJ261" s="244"/>
      <c r="AK261" s="244"/>
      <c r="AL261" s="244"/>
      <c r="AM261" s="244"/>
      <c r="AN261" s="244"/>
      <c r="AO261" s="244"/>
      <c r="AP261" s="244"/>
      <c r="AQ261" s="244"/>
      <c r="AR261" s="244"/>
      <c r="AS261" s="244"/>
      <c r="AT261" s="244"/>
      <c r="AU261" s="244"/>
      <c r="AV261" s="244"/>
      <c r="AW261" s="244"/>
      <c r="AX261" s="244"/>
      <c r="AY261" s="244"/>
      <c r="AZ261" s="244"/>
      <c r="BA261" s="244"/>
      <c r="BB261" s="244"/>
      <c r="BC261" s="244"/>
      <c r="BD261" s="244"/>
      <c r="BE261" s="244"/>
      <c r="BF261" s="244"/>
      <c r="BG261" s="244"/>
      <c r="BH261" s="244"/>
      <c r="BI261" s="244"/>
      <c r="BJ261" s="244"/>
      <c r="BK261" s="244"/>
      <c r="BL261" s="244"/>
      <c r="BM261" s="244"/>
      <c r="BN261" s="244"/>
      <c r="BO261" s="244"/>
      <c r="BP261" s="244"/>
      <c r="BQ261" s="244"/>
      <c r="BR261" s="244"/>
      <c r="BS261" s="244"/>
      <c r="BT261" s="244"/>
      <c r="BU261" s="244"/>
      <c r="BV261" s="244"/>
      <c r="BW261" s="244"/>
      <c r="BX261" s="244"/>
      <c r="BY261" s="244"/>
      <c r="BZ261" s="244"/>
      <c r="CA261" s="244"/>
      <c r="CB261" s="244"/>
      <c r="CC261" s="244"/>
      <c r="CD261" s="244"/>
      <c r="CE261" s="244"/>
      <c r="CF261" s="244"/>
      <c r="CG261" s="244"/>
      <c r="CH261" s="244"/>
      <c r="CI261" s="244"/>
      <c r="CJ261" s="244"/>
      <c r="CK261" s="244"/>
      <c r="CL261" s="244"/>
      <c r="CM261" s="244"/>
      <c r="CN261" s="244"/>
      <c r="CO261" s="244"/>
      <c r="CP261" s="244"/>
      <c r="CQ261" s="244"/>
      <c r="CR261" s="244"/>
      <c r="CS261" s="244"/>
      <c r="CT261" s="244"/>
      <c r="CU261" s="244"/>
      <c r="CV261" s="244"/>
      <c r="CW261" s="244"/>
      <c r="CX261" s="244"/>
      <c r="CY261" s="244"/>
      <c r="CZ261" s="244"/>
      <c r="DA261" s="244"/>
      <c r="DB261" s="244"/>
      <c r="DC261" s="244"/>
      <c r="DD261" s="244"/>
      <c r="DE261" s="244"/>
      <c r="DF261" s="244"/>
      <c r="DG261" s="244"/>
      <c r="DH261" s="244"/>
      <c r="DI261" s="244"/>
      <c r="DJ261" s="244"/>
      <c r="DK261" s="244"/>
      <c r="DL261" s="244"/>
      <c r="DM261" s="244"/>
      <c r="DN261" s="244"/>
      <c r="DO261" s="244"/>
      <c r="DP261" s="244"/>
      <c r="DQ261" s="244"/>
      <c r="DR261" s="244"/>
      <c r="DS261" s="244"/>
      <c r="DT261" s="244"/>
      <c r="DU261" s="244"/>
      <c r="DV261" s="244"/>
      <c r="DW261" s="244"/>
      <c r="DX261" s="244"/>
      <c r="DY261" s="244"/>
      <c r="DZ261" s="244"/>
      <c r="EA261" s="244"/>
      <c r="EB261" s="244"/>
      <c r="EC261" s="244"/>
      <c r="ED261" s="244"/>
      <c r="EE261" s="244"/>
      <c r="EF261" s="244"/>
      <c r="EG261" s="244"/>
      <c r="EH261" s="244"/>
      <c r="EI261" s="244"/>
      <c r="EJ261" s="244"/>
      <c r="EK261" s="244"/>
      <c r="EL261" s="244"/>
      <c r="EM261" s="244"/>
      <c r="EN261" s="244"/>
      <c r="EO261" s="244"/>
      <c r="EP261" s="244"/>
      <c r="EQ261" s="244"/>
      <c r="ER261" s="244"/>
      <c r="ES261" s="244"/>
      <c r="ET261" s="244"/>
      <c r="EU261" s="244"/>
      <c r="EV261" s="244"/>
      <c r="EW261" s="244"/>
      <c r="EX261" s="244"/>
      <c r="EY261" s="244"/>
      <c r="EZ261" s="244"/>
      <c r="FA261" s="244"/>
      <c r="FB261" s="244"/>
      <c r="FC261" s="244"/>
      <c r="FD261" s="244"/>
      <c r="FE261" s="244"/>
      <c r="FF261" s="244"/>
      <c r="FG261" s="244"/>
      <c r="FH261" s="244"/>
      <c r="FI261" s="244"/>
      <c r="FJ261" s="244"/>
      <c r="FK261" s="244"/>
      <c r="FL261" s="244"/>
      <c r="FM261" s="244"/>
      <c r="FN261" s="244"/>
      <c r="FO261" s="244"/>
      <c r="FP261" s="244"/>
      <c r="FQ261" s="244"/>
      <c r="FR261" s="244"/>
      <c r="FS261" s="244"/>
      <c r="FT261" s="244"/>
      <c r="FU261" s="244"/>
      <c r="FV261" s="244"/>
      <c r="FW261" s="244"/>
      <c r="FX261" s="244"/>
      <c r="FY261" s="244"/>
      <c r="FZ261" s="244"/>
      <c r="GA261" s="244"/>
      <c r="GB261" s="244"/>
      <c r="GC261" s="244"/>
      <c r="GD261" s="244"/>
      <c r="GE261" s="244"/>
      <c r="GF261" s="244"/>
      <c r="GG261" s="244"/>
      <c r="GH261" s="244"/>
      <c r="GI261" s="244"/>
      <c r="GJ261" s="244"/>
      <c r="GK261" s="244"/>
      <c r="GL261" s="244"/>
      <c r="GM261" s="244"/>
      <c r="GN261" s="244"/>
      <c r="GO261" s="244"/>
      <c r="GP261" s="244"/>
      <c r="GQ261" s="244"/>
      <c r="GR261" s="244"/>
      <c r="GS261" s="244"/>
      <c r="GT261" s="244"/>
      <c r="GU261" s="244"/>
      <c r="GV261" s="244"/>
      <c r="GW261" s="244"/>
      <c r="GX261" s="244"/>
      <c r="GY261" s="244"/>
      <c r="GZ261" s="244"/>
      <c r="HA261" s="244"/>
      <c r="HB261" s="244"/>
      <c r="HC261" s="244"/>
      <c r="HD261" s="244"/>
      <c r="HE261" s="244"/>
      <c r="HF261" s="244"/>
      <c r="HG261" s="244"/>
      <c r="HH261" s="244"/>
      <c r="HI261" s="244"/>
      <c r="HJ261" s="244"/>
      <c r="HK261" s="244"/>
      <c r="HL261" s="244"/>
      <c r="HM261" s="244"/>
      <c r="HN261" s="244"/>
      <c r="HO261" s="244"/>
      <c r="HP261" s="244"/>
      <c r="HQ261" s="244"/>
      <c r="HR261" s="244"/>
      <c r="HS261" s="244"/>
      <c r="HT261" s="244"/>
      <c r="HU261" s="244"/>
      <c r="HV261" s="244"/>
      <c r="HW261" s="244"/>
      <c r="HX261" s="244"/>
      <c r="HY261" s="244"/>
      <c r="HZ261" s="244"/>
      <c r="IA261" s="244"/>
      <c r="IB261" s="244"/>
      <c r="IC261" s="244"/>
      <c r="ID261" s="244"/>
      <c r="IE261" s="244"/>
      <c r="IF261" s="244"/>
      <c r="IG261" s="244"/>
      <c r="IH261" s="244"/>
      <c r="II261" s="244"/>
      <c r="IJ261" s="244"/>
      <c r="IK261" s="244"/>
      <c r="IL261" s="244"/>
    </row>
    <row r="262" s="2" customFormat="1" ht="18" customHeight="1" spans="1:246">
      <c r="A262" s="243" t="s">
        <v>226</v>
      </c>
      <c r="B262" s="226">
        <f>SUM(B263:B272)</f>
        <v>578</v>
      </c>
      <c r="C262" s="226"/>
      <c r="D262" s="226">
        <f>SUM(D263:D272)</f>
        <v>667</v>
      </c>
      <c r="E262" s="226"/>
      <c r="F262" s="227">
        <v>0</v>
      </c>
      <c r="G262" s="245"/>
      <c r="H262" s="244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  <c r="AJ262" s="244"/>
      <c r="AK262" s="244"/>
      <c r="AL262" s="244"/>
      <c r="AM262" s="244"/>
      <c r="AN262" s="244"/>
      <c r="AO262" s="244"/>
      <c r="AP262" s="244"/>
      <c r="AQ262" s="244"/>
      <c r="AR262" s="244"/>
      <c r="AS262" s="244"/>
      <c r="AT262" s="244"/>
      <c r="AU262" s="244"/>
      <c r="AV262" s="244"/>
      <c r="AW262" s="244"/>
      <c r="AX262" s="244"/>
      <c r="AY262" s="244"/>
      <c r="AZ262" s="244"/>
      <c r="BA262" s="244"/>
      <c r="BB262" s="244"/>
      <c r="BC262" s="244"/>
      <c r="BD262" s="244"/>
      <c r="BE262" s="244"/>
      <c r="BF262" s="244"/>
      <c r="BG262" s="244"/>
      <c r="BH262" s="244"/>
      <c r="BI262" s="244"/>
      <c r="BJ262" s="244"/>
      <c r="BK262" s="244"/>
      <c r="BL262" s="244"/>
      <c r="BM262" s="244"/>
      <c r="BN262" s="244"/>
      <c r="BO262" s="244"/>
      <c r="BP262" s="244"/>
      <c r="BQ262" s="244"/>
      <c r="BR262" s="244"/>
      <c r="BS262" s="244"/>
      <c r="BT262" s="244"/>
      <c r="BU262" s="244"/>
      <c r="BV262" s="244"/>
      <c r="BW262" s="244"/>
      <c r="BX262" s="244"/>
      <c r="BY262" s="244"/>
      <c r="BZ262" s="244"/>
      <c r="CA262" s="244"/>
      <c r="CB262" s="244"/>
      <c r="CC262" s="244"/>
      <c r="CD262" s="244"/>
      <c r="CE262" s="244"/>
      <c r="CF262" s="244"/>
      <c r="CG262" s="244"/>
      <c r="CH262" s="244"/>
      <c r="CI262" s="244"/>
      <c r="CJ262" s="244"/>
      <c r="CK262" s="244"/>
      <c r="CL262" s="244"/>
      <c r="CM262" s="244"/>
      <c r="CN262" s="244"/>
      <c r="CO262" s="244"/>
      <c r="CP262" s="244"/>
      <c r="CQ262" s="244"/>
      <c r="CR262" s="244"/>
      <c r="CS262" s="244"/>
      <c r="CT262" s="244"/>
      <c r="CU262" s="244"/>
      <c r="CV262" s="244"/>
      <c r="CW262" s="244"/>
      <c r="CX262" s="244"/>
      <c r="CY262" s="244"/>
      <c r="CZ262" s="244"/>
      <c r="DA262" s="244"/>
      <c r="DB262" s="244"/>
      <c r="DC262" s="244"/>
      <c r="DD262" s="244"/>
      <c r="DE262" s="244"/>
      <c r="DF262" s="244"/>
      <c r="DG262" s="244"/>
      <c r="DH262" s="244"/>
      <c r="DI262" s="244"/>
      <c r="DJ262" s="244"/>
      <c r="DK262" s="244"/>
      <c r="DL262" s="244"/>
      <c r="DM262" s="244"/>
      <c r="DN262" s="244"/>
      <c r="DO262" s="244"/>
      <c r="DP262" s="244"/>
      <c r="DQ262" s="244"/>
      <c r="DR262" s="244"/>
      <c r="DS262" s="244"/>
      <c r="DT262" s="244"/>
      <c r="DU262" s="244"/>
      <c r="DV262" s="244"/>
      <c r="DW262" s="244"/>
      <c r="DX262" s="244"/>
      <c r="DY262" s="244"/>
      <c r="DZ262" s="244"/>
      <c r="EA262" s="244"/>
      <c r="EB262" s="244"/>
      <c r="EC262" s="244"/>
      <c r="ED262" s="244"/>
      <c r="EE262" s="244"/>
      <c r="EF262" s="244"/>
      <c r="EG262" s="244"/>
      <c r="EH262" s="244"/>
      <c r="EI262" s="244"/>
      <c r="EJ262" s="244"/>
      <c r="EK262" s="244"/>
      <c r="EL262" s="244"/>
      <c r="EM262" s="244"/>
      <c r="EN262" s="244"/>
      <c r="EO262" s="244"/>
      <c r="EP262" s="244"/>
      <c r="EQ262" s="244"/>
      <c r="ER262" s="244"/>
      <c r="ES262" s="244"/>
      <c r="ET262" s="244"/>
      <c r="EU262" s="244"/>
      <c r="EV262" s="244"/>
      <c r="EW262" s="244"/>
      <c r="EX262" s="244"/>
      <c r="EY262" s="244"/>
      <c r="EZ262" s="244"/>
      <c r="FA262" s="244"/>
      <c r="FB262" s="244"/>
      <c r="FC262" s="244"/>
      <c r="FD262" s="244"/>
      <c r="FE262" s="244"/>
      <c r="FF262" s="244"/>
      <c r="FG262" s="244"/>
      <c r="FH262" s="244"/>
      <c r="FI262" s="244"/>
      <c r="FJ262" s="244"/>
      <c r="FK262" s="244"/>
      <c r="FL262" s="244"/>
      <c r="FM262" s="244"/>
      <c r="FN262" s="244"/>
      <c r="FO262" s="244"/>
      <c r="FP262" s="244"/>
      <c r="FQ262" s="244"/>
      <c r="FR262" s="244"/>
      <c r="FS262" s="244"/>
      <c r="FT262" s="244"/>
      <c r="FU262" s="244"/>
      <c r="FV262" s="244"/>
      <c r="FW262" s="244"/>
      <c r="FX262" s="244"/>
      <c r="FY262" s="244"/>
      <c r="FZ262" s="244"/>
      <c r="GA262" s="244"/>
      <c r="GB262" s="244"/>
      <c r="GC262" s="244"/>
      <c r="GD262" s="244"/>
      <c r="GE262" s="244"/>
      <c r="GF262" s="244"/>
      <c r="GG262" s="244"/>
      <c r="GH262" s="244"/>
      <c r="GI262" s="244"/>
      <c r="GJ262" s="244"/>
      <c r="GK262" s="244"/>
      <c r="GL262" s="244"/>
      <c r="GM262" s="244"/>
      <c r="GN262" s="244"/>
      <c r="GO262" s="244"/>
      <c r="GP262" s="244"/>
      <c r="GQ262" s="244"/>
      <c r="GR262" s="244"/>
      <c r="GS262" s="244"/>
      <c r="GT262" s="244"/>
      <c r="GU262" s="244"/>
      <c r="GV262" s="244"/>
      <c r="GW262" s="244"/>
      <c r="GX262" s="244"/>
      <c r="GY262" s="244"/>
      <c r="GZ262" s="244"/>
      <c r="HA262" s="244"/>
      <c r="HB262" s="244"/>
      <c r="HC262" s="244"/>
      <c r="HD262" s="244"/>
      <c r="HE262" s="244"/>
      <c r="HF262" s="244"/>
      <c r="HG262" s="244"/>
      <c r="HH262" s="244"/>
      <c r="HI262" s="244"/>
      <c r="HJ262" s="244"/>
      <c r="HK262" s="244"/>
      <c r="HL262" s="244"/>
      <c r="HM262" s="244"/>
      <c r="HN262" s="244"/>
      <c r="HO262" s="244"/>
      <c r="HP262" s="244"/>
      <c r="HQ262" s="244"/>
      <c r="HR262" s="244"/>
      <c r="HS262" s="244"/>
      <c r="HT262" s="244"/>
      <c r="HU262" s="244"/>
      <c r="HV262" s="244"/>
      <c r="HW262" s="244"/>
      <c r="HX262" s="244"/>
      <c r="HY262" s="244"/>
      <c r="HZ262" s="244"/>
      <c r="IA262" s="244"/>
      <c r="IB262" s="244"/>
      <c r="IC262" s="244"/>
      <c r="ID262" s="244"/>
      <c r="IE262" s="244"/>
      <c r="IF262" s="244"/>
      <c r="IG262" s="244"/>
      <c r="IH262" s="244"/>
      <c r="II262" s="244"/>
      <c r="IJ262" s="244"/>
      <c r="IK262" s="244"/>
      <c r="IL262" s="244"/>
    </row>
    <row r="263" s="2" customFormat="1" ht="18" customHeight="1" spans="1:246">
      <c r="A263" s="243" t="s">
        <v>201</v>
      </c>
      <c r="B263" s="230">
        <v>63</v>
      </c>
      <c r="C263" s="157"/>
      <c r="D263" s="235">
        <v>80</v>
      </c>
      <c r="E263" s="232"/>
      <c r="F263" s="233"/>
      <c r="G263" s="245"/>
      <c r="H263" s="244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  <c r="AJ263" s="244"/>
      <c r="AK263" s="244"/>
      <c r="AL263" s="244"/>
      <c r="AM263" s="244"/>
      <c r="AN263" s="244"/>
      <c r="AO263" s="244"/>
      <c r="AP263" s="244"/>
      <c r="AQ263" s="244"/>
      <c r="AR263" s="244"/>
      <c r="AS263" s="244"/>
      <c r="AT263" s="244"/>
      <c r="AU263" s="244"/>
      <c r="AV263" s="244"/>
      <c r="AW263" s="244"/>
      <c r="AX263" s="244"/>
      <c r="AY263" s="244"/>
      <c r="AZ263" s="244"/>
      <c r="BA263" s="244"/>
      <c r="BB263" s="244"/>
      <c r="BC263" s="244"/>
      <c r="BD263" s="244"/>
      <c r="BE263" s="244"/>
      <c r="BF263" s="244"/>
      <c r="BG263" s="244"/>
      <c r="BH263" s="244"/>
      <c r="BI263" s="244"/>
      <c r="BJ263" s="244"/>
      <c r="BK263" s="244"/>
      <c r="BL263" s="244"/>
      <c r="BM263" s="244"/>
      <c r="BN263" s="244"/>
      <c r="BO263" s="244"/>
      <c r="BP263" s="244"/>
      <c r="BQ263" s="244"/>
      <c r="BR263" s="244"/>
      <c r="BS263" s="244"/>
      <c r="BT263" s="244"/>
      <c r="BU263" s="244"/>
      <c r="BV263" s="244"/>
      <c r="BW263" s="244"/>
      <c r="BX263" s="244"/>
      <c r="BY263" s="244"/>
      <c r="BZ263" s="244"/>
      <c r="CA263" s="244"/>
      <c r="CB263" s="244"/>
      <c r="CC263" s="244"/>
      <c r="CD263" s="244"/>
      <c r="CE263" s="244"/>
      <c r="CF263" s="244"/>
      <c r="CG263" s="244"/>
      <c r="CH263" s="244"/>
      <c r="CI263" s="244"/>
      <c r="CJ263" s="244"/>
      <c r="CK263" s="244"/>
      <c r="CL263" s="244"/>
      <c r="CM263" s="244"/>
      <c r="CN263" s="244"/>
      <c r="CO263" s="244"/>
      <c r="CP263" s="244"/>
      <c r="CQ263" s="244"/>
      <c r="CR263" s="244"/>
      <c r="CS263" s="244"/>
      <c r="CT263" s="244"/>
      <c r="CU263" s="244"/>
      <c r="CV263" s="244"/>
      <c r="CW263" s="244"/>
      <c r="CX263" s="244"/>
      <c r="CY263" s="244"/>
      <c r="CZ263" s="244"/>
      <c r="DA263" s="244"/>
      <c r="DB263" s="244"/>
      <c r="DC263" s="244"/>
      <c r="DD263" s="244"/>
      <c r="DE263" s="244"/>
      <c r="DF263" s="244"/>
      <c r="DG263" s="244"/>
      <c r="DH263" s="244"/>
      <c r="DI263" s="244"/>
      <c r="DJ263" s="244"/>
      <c r="DK263" s="244"/>
      <c r="DL263" s="244"/>
      <c r="DM263" s="244"/>
      <c r="DN263" s="244"/>
      <c r="DO263" s="244"/>
      <c r="DP263" s="244"/>
      <c r="DQ263" s="244"/>
      <c r="DR263" s="244"/>
      <c r="DS263" s="244"/>
      <c r="DT263" s="244"/>
      <c r="DU263" s="244"/>
      <c r="DV263" s="244"/>
      <c r="DW263" s="244"/>
      <c r="DX263" s="244"/>
      <c r="DY263" s="244"/>
      <c r="DZ263" s="244"/>
      <c r="EA263" s="244"/>
      <c r="EB263" s="244"/>
      <c r="EC263" s="244"/>
      <c r="ED263" s="244"/>
      <c r="EE263" s="244"/>
      <c r="EF263" s="244"/>
      <c r="EG263" s="244"/>
      <c r="EH263" s="244"/>
      <c r="EI263" s="244"/>
      <c r="EJ263" s="244"/>
      <c r="EK263" s="244"/>
      <c r="EL263" s="244"/>
      <c r="EM263" s="244"/>
      <c r="EN263" s="244"/>
      <c r="EO263" s="244"/>
      <c r="EP263" s="244"/>
      <c r="EQ263" s="244"/>
      <c r="ER263" s="244"/>
      <c r="ES263" s="244"/>
      <c r="ET263" s="244"/>
      <c r="EU263" s="244"/>
      <c r="EV263" s="244"/>
      <c r="EW263" s="244"/>
      <c r="EX263" s="244"/>
      <c r="EY263" s="244"/>
      <c r="EZ263" s="244"/>
      <c r="FA263" s="244"/>
      <c r="FB263" s="244"/>
      <c r="FC263" s="244"/>
      <c r="FD263" s="244"/>
      <c r="FE263" s="244"/>
      <c r="FF263" s="244"/>
      <c r="FG263" s="244"/>
      <c r="FH263" s="244"/>
      <c r="FI263" s="244"/>
      <c r="FJ263" s="244"/>
      <c r="FK263" s="244"/>
      <c r="FL263" s="244"/>
      <c r="FM263" s="244"/>
      <c r="FN263" s="244"/>
      <c r="FO263" s="244"/>
      <c r="FP263" s="244"/>
      <c r="FQ263" s="244"/>
      <c r="FR263" s="244"/>
      <c r="FS263" s="244"/>
      <c r="FT263" s="244"/>
      <c r="FU263" s="244"/>
      <c r="FV263" s="244"/>
      <c r="FW263" s="244"/>
      <c r="FX263" s="244"/>
      <c r="FY263" s="244"/>
      <c r="FZ263" s="244"/>
      <c r="GA263" s="244"/>
      <c r="GB263" s="244"/>
      <c r="GC263" s="244"/>
      <c r="GD263" s="244"/>
      <c r="GE263" s="244"/>
      <c r="GF263" s="244"/>
      <c r="GG263" s="244"/>
      <c r="GH263" s="244"/>
      <c r="GI263" s="244"/>
      <c r="GJ263" s="244"/>
      <c r="GK263" s="244"/>
      <c r="GL263" s="244"/>
      <c r="GM263" s="244"/>
      <c r="GN263" s="244"/>
      <c r="GO263" s="244"/>
      <c r="GP263" s="244"/>
      <c r="GQ263" s="244"/>
      <c r="GR263" s="244"/>
      <c r="GS263" s="244"/>
      <c r="GT263" s="244"/>
      <c r="GU263" s="244"/>
      <c r="GV263" s="244"/>
      <c r="GW263" s="244"/>
      <c r="GX263" s="244"/>
      <c r="GY263" s="244"/>
      <c r="GZ263" s="244"/>
      <c r="HA263" s="244"/>
      <c r="HB263" s="244"/>
      <c r="HC263" s="244"/>
      <c r="HD263" s="244"/>
      <c r="HE263" s="244"/>
      <c r="HF263" s="244"/>
      <c r="HG263" s="244"/>
      <c r="HH263" s="244"/>
      <c r="HI263" s="244"/>
      <c r="HJ263" s="244"/>
      <c r="HK263" s="244"/>
      <c r="HL263" s="244"/>
      <c r="HM263" s="244"/>
      <c r="HN263" s="244"/>
      <c r="HO263" s="244"/>
      <c r="HP263" s="244"/>
      <c r="HQ263" s="244"/>
      <c r="HR263" s="244"/>
      <c r="HS263" s="244"/>
      <c r="HT263" s="244"/>
      <c r="HU263" s="244"/>
      <c r="HV263" s="244"/>
      <c r="HW263" s="244"/>
      <c r="HX263" s="244"/>
      <c r="HY263" s="244"/>
      <c r="HZ263" s="244"/>
      <c r="IA263" s="244"/>
      <c r="IB263" s="244"/>
      <c r="IC263" s="244"/>
      <c r="ID263" s="244"/>
      <c r="IE263" s="244"/>
      <c r="IF263" s="244"/>
      <c r="IG263" s="244"/>
      <c r="IH263" s="244"/>
      <c r="II263" s="244"/>
      <c r="IJ263" s="244"/>
      <c r="IK263" s="244"/>
      <c r="IL263" s="244"/>
    </row>
    <row r="264" s="2" customFormat="1" ht="18" customHeight="1" spans="1:246">
      <c r="A264" s="243" t="s">
        <v>227</v>
      </c>
      <c r="B264" s="230">
        <v>175</v>
      </c>
      <c r="C264" s="157"/>
      <c r="D264" s="235">
        <v>245</v>
      </c>
      <c r="E264" s="232"/>
      <c r="F264" s="233"/>
      <c r="G264" s="245"/>
      <c r="H264" s="244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  <c r="AJ264" s="244"/>
      <c r="AK264" s="244"/>
      <c r="AL264" s="244"/>
      <c r="AM264" s="244"/>
      <c r="AN264" s="244"/>
      <c r="AO264" s="244"/>
      <c r="AP264" s="244"/>
      <c r="AQ264" s="244"/>
      <c r="AR264" s="244"/>
      <c r="AS264" s="244"/>
      <c r="AT264" s="244"/>
      <c r="AU264" s="244"/>
      <c r="AV264" s="244"/>
      <c r="AW264" s="244"/>
      <c r="AX264" s="244"/>
      <c r="AY264" s="244"/>
      <c r="AZ264" s="244"/>
      <c r="BA264" s="244"/>
      <c r="BB264" s="244"/>
      <c r="BC264" s="244"/>
      <c r="BD264" s="244"/>
      <c r="BE264" s="244"/>
      <c r="BF264" s="244"/>
      <c r="BG264" s="244"/>
      <c r="BH264" s="244"/>
      <c r="BI264" s="244"/>
      <c r="BJ264" s="244"/>
      <c r="BK264" s="244"/>
      <c r="BL264" s="244"/>
      <c r="BM264" s="244"/>
      <c r="BN264" s="244"/>
      <c r="BO264" s="244"/>
      <c r="BP264" s="244"/>
      <c r="BQ264" s="244"/>
      <c r="BR264" s="244"/>
      <c r="BS264" s="244"/>
      <c r="BT264" s="244"/>
      <c r="BU264" s="244"/>
      <c r="BV264" s="244"/>
      <c r="BW264" s="244"/>
      <c r="BX264" s="244"/>
      <c r="BY264" s="244"/>
      <c r="BZ264" s="244"/>
      <c r="CA264" s="244"/>
      <c r="CB264" s="244"/>
      <c r="CC264" s="244"/>
      <c r="CD264" s="244"/>
      <c r="CE264" s="244"/>
      <c r="CF264" s="244"/>
      <c r="CG264" s="244"/>
      <c r="CH264" s="244"/>
      <c r="CI264" s="244"/>
      <c r="CJ264" s="244"/>
      <c r="CK264" s="244"/>
      <c r="CL264" s="244"/>
      <c r="CM264" s="244"/>
      <c r="CN264" s="244"/>
      <c r="CO264" s="244"/>
      <c r="CP264" s="244"/>
      <c r="CQ264" s="244"/>
      <c r="CR264" s="244"/>
      <c r="CS264" s="244"/>
      <c r="CT264" s="244"/>
      <c r="CU264" s="244"/>
      <c r="CV264" s="244"/>
      <c r="CW264" s="244"/>
      <c r="CX264" s="244"/>
      <c r="CY264" s="244"/>
      <c r="CZ264" s="244"/>
      <c r="DA264" s="244"/>
      <c r="DB264" s="244"/>
      <c r="DC264" s="244"/>
      <c r="DD264" s="244"/>
      <c r="DE264" s="244"/>
      <c r="DF264" s="244"/>
      <c r="DG264" s="244"/>
      <c r="DH264" s="244"/>
      <c r="DI264" s="244"/>
      <c r="DJ264" s="244"/>
      <c r="DK264" s="244"/>
      <c r="DL264" s="244"/>
      <c r="DM264" s="244"/>
      <c r="DN264" s="244"/>
      <c r="DO264" s="244"/>
      <c r="DP264" s="244"/>
      <c r="DQ264" s="244"/>
      <c r="DR264" s="244"/>
      <c r="DS264" s="244"/>
      <c r="DT264" s="244"/>
      <c r="DU264" s="244"/>
      <c r="DV264" s="244"/>
      <c r="DW264" s="244"/>
      <c r="DX264" s="244"/>
      <c r="DY264" s="244"/>
      <c r="DZ264" s="244"/>
      <c r="EA264" s="244"/>
      <c r="EB264" s="244"/>
      <c r="EC264" s="244"/>
      <c r="ED264" s="244"/>
      <c r="EE264" s="244"/>
      <c r="EF264" s="244"/>
      <c r="EG264" s="244"/>
      <c r="EH264" s="244"/>
      <c r="EI264" s="244"/>
      <c r="EJ264" s="244"/>
      <c r="EK264" s="244"/>
      <c r="EL264" s="244"/>
      <c r="EM264" s="244"/>
      <c r="EN264" s="244"/>
      <c r="EO264" s="244"/>
      <c r="EP264" s="244"/>
      <c r="EQ264" s="244"/>
      <c r="ER264" s="244"/>
      <c r="ES264" s="244"/>
      <c r="ET264" s="244"/>
      <c r="EU264" s="244"/>
      <c r="EV264" s="244"/>
      <c r="EW264" s="244"/>
      <c r="EX264" s="244"/>
      <c r="EY264" s="244"/>
      <c r="EZ264" s="244"/>
      <c r="FA264" s="244"/>
      <c r="FB264" s="244"/>
      <c r="FC264" s="244"/>
      <c r="FD264" s="244"/>
      <c r="FE264" s="244"/>
      <c r="FF264" s="244"/>
      <c r="FG264" s="244"/>
      <c r="FH264" s="244"/>
      <c r="FI264" s="244"/>
      <c r="FJ264" s="244"/>
      <c r="FK264" s="244"/>
      <c r="FL264" s="244"/>
      <c r="FM264" s="244"/>
      <c r="FN264" s="244"/>
      <c r="FO264" s="244"/>
      <c r="FP264" s="244"/>
      <c r="FQ264" s="244"/>
      <c r="FR264" s="244"/>
      <c r="FS264" s="244"/>
      <c r="FT264" s="244"/>
      <c r="FU264" s="244"/>
      <c r="FV264" s="244"/>
      <c r="FW264" s="244"/>
      <c r="FX264" s="244"/>
      <c r="FY264" s="244"/>
      <c r="FZ264" s="244"/>
      <c r="GA264" s="244"/>
      <c r="GB264" s="244"/>
      <c r="GC264" s="244"/>
      <c r="GD264" s="244"/>
      <c r="GE264" s="244"/>
      <c r="GF264" s="244"/>
      <c r="GG264" s="244"/>
      <c r="GH264" s="244"/>
      <c r="GI264" s="244"/>
      <c r="GJ264" s="244"/>
      <c r="GK264" s="244"/>
      <c r="GL264" s="244"/>
      <c r="GM264" s="244"/>
      <c r="GN264" s="244"/>
      <c r="GO264" s="244"/>
      <c r="GP264" s="244"/>
      <c r="GQ264" s="244"/>
      <c r="GR264" s="244"/>
      <c r="GS264" s="244"/>
      <c r="GT264" s="244"/>
      <c r="GU264" s="244"/>
      <c r="GV264" s="244"/>
      <c r="GW264" s="244"/>
      <c r="GX264" s="244"/>
      <c r="GY264" s="244"/>
      <c r="GZ264" s="244"/>
      <c r="HA264" s="244"/>
      <c r="HB264" s="244"/>
      <c r="HC264" s="244"/>
      <c r="HD264" s="244"/>
      <c r="HE264" s="244"/>
      <c r="HF264" s="244"/>
      <c r="HG264" s="244"/>
      <c r="HH264" s="244"/>
      <c r="HI264" s="244"/>
      <c r="HJ264" s="244"/>
      <c r="HK264" s="244"/>
      <c r="HL264" s="244"/>
      <c r="HM264" s="244"/>
      <c r="HN264" s="244"/>
      <c r="HO264" s="244"/>
      <c r="HP264" s="244"/>
      <c r="HQ264" s="244"/>
      <c r="HR264" s="244"/>
      <c r="HS264" s="244"/>
      <c r="HT264" s="244"/>
      <c r="HU264" s="244"/>
      <c r="HV264" s="244"/>
      <c r="HW264" s="244"/>
      <c r="HX264" s="244"/>
      <c r="HY264" s="244"/>
      <c r="HZ264" s="244"/>
      <c r="IA264" s="244"/>
      <c r="IB264" s="244"/>
      <c r="IC264" s="244"/>
      <c r="ID264" s="244"/>
      <c r="IE264" s="244"/>
      <c r="IF264" s="244"/>
      <c r="IG264" s="244"/>
      <c r="IH264" s="244"/>
      <c r="II264" s="244"/>
      <c r="IJ264" s="244"/>
      <c r="IK264" s="244"/>
      <c r="IL264" s="244"/>
    </row>
    <row r="265" s="2" customFormat="1" ht="18" customHeight="1" spans="1:246">
      <c r="A265" s="243" t="s">
        <v>228</v>
      </c>
      <c r="B265" s="230"/>
      <c r="C265" s="157"/>
      <c r="D265" s="235">
        <v>29</v>
      </c>
      <c r="E265" s="232"/>
      <c r="F265" s="233"/>
      <c r="G265" s="245"/>
      <c r="H265" s="244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  <c r="AJ265" s="244"/>
      <c r="AK265" s="244"/>
      <c r="AL265" s="244"/>
      <c r="AM265" s="244"/>
      <c r="AN265" s="244"/>
      <c r="AO265" s="244"/>
      <c r="AP265" s="244"/>
      <c r="AQ265" s="244"/>
      <c r="AR265" s="244"/>
      <c r="AS265" s="244"/>
      <c r="AT265" s="244"/>
      <c r="AU265" s="244"/>
      <c r="AV265" s="244"/>
      <c r="AW265" s="244"/>
      <c r="AX265" s="244"/>
      <c r="AY265" s="244"/>
      <c r="AZ265" s="244"/>
      <c r="BA265" s="244"/>
      <c r="BB265" s="244"/>
      <c r="BC265" s="244"/>
      <c r="BD265" s="244"/>
      <c r="BE265" s="244"/>
      <c r="BF265" s="244"/>
      <c r="BG265" s="244"/>
      <c r="BH265" s="244"/>
      <c r="BI265" s="244"/>
      <c r="BJ265" s="244"/>
      <c r="BK265" s="244"/>
      <c r="BL265" s="244"/>
      <c r="BM265" s="244"/>
      <c r="BN265" s="244"/>
      <c r="BO265" s="244"/>
      <c r="BP265" s="244"/>
      <c r="BQ265" s="244"/>
      <c r="BR265" s="244"/>
      <c r="BS265" s="244"/>
      <c r="BT265" s="244"/>
      <c r="BU265" s="244"/>
      <c r="BV265" s="244"/>
      <c r="BW265" s="244"/>
      <c r="BX265" s="244"/>
      <c r="BY265" s="244"/>
      <c r="BZ265" s="244"/>
      <c r="CA265" s="244"/>
      <c r="CB265" s="244"/>
      <c r="CC265" s="244"/>
      <c r="CD265" s="244"/>
      <c r="CE265" s="244"/>
      <c r="CF265" s="244"/>
      <c r="CG265" s="244"/>
      <c r="CH265" s="244"/>
      <c r="CI265" s="244"/>
      <c r="CJ265" s="244"/>
      <c r="CK265" s="244"/>
      <c r="CL265" s="244"/>
      <c r="CM265" s="244"/>
      <c r="CN265" s="244"/>
      <c r="CO265" s="244"/>
      <c r="CP265" s="244"/>
      <c r="CQ265" s="244"/>
      <c r="CR265" s="244"/>
      <c r="CS265" s="244"/>
      <c r="CT265" s="244"/>
      <c r="CU265" s="244"/>
      <c r="CV265" s="244"/>
      <c r="CW265" s="244"/>
      <c r="CX265" s="244"/>
      <c r="CY265" s="244"/>
      <c r="CZ265" s="244"/>
      <c r="DA265" s="244"/>
      <c r="DB265" s="244"/>
      <c r="DC265" s="244"/>
      <c r="DD265" s="244"/>
      <c r="DE265" s="244"/>
      <c r="DF265" s="244"/>
      <c r="DG265" s="244"/>
      <c r="DH265" s="244"/>
      <c r="DI265" s="244"/>
      <c r="DJ265" s="244"/>
      <c r="DK265" s="244"/>
      <c r="DL265" s="244"/>
      <c r="DM265" s="244"/>
      <c r="DN265" s="244"/>
      <c r="DO265" s="244"/>
      <c r="DP265" s="244"/>
      <c r="DQ265" s="244"/>
      <c r="DR265" s="244"/>
      <c r="DS265" s="244"/>
      <c r="DT265" s="244"/>
      <c r="DU265" s="244"/>
      <c r="DV265" s="244"/>
      <c r="DW265" s="244"/>
      <c r="DX265" s="244"/>
      <c r="DY265" s="244"/>
      <c r="DZ265" s="244"/>
      <c r="EA265" s="244"/>
      <c r="EB265" s="244"/>
      <c r="EC265" s="244"/>
      <c r="ED265" s="244"/>
      <c r="EE265" s="244"/>
      <c r="EF265" s="244"/>
      <c r="EG265" s="244"/>
      <c r="EH265" s="244"/>
      <c r="EI265" s="244"/>
      <c r="EJ265" s="244"/>
      <c r="EK265" s="244"/>
      <c r="EL265" s="244"/>
      <c r="EM265" s="244"/>
      <c r="EN265" s="244"/>
      <c r="EO265" s="244"/>
      <c r="EP265" s="244"/>
      <c r="EQ265" s="244"/>
      <c r="ER265" s="244"/>
      <c r="ES265" s="244"/>
      <c r="ET265" s="244"/>
      <c r="EU265" s="244"/>
      <c r="EV265" s="244"/>
      <c r="EW265" s="244"/>
      <c r="EX265" s="244"/>
      <c r="EY265" s="244"/>
      <c r="EZ265" s="244"/>
      <c r="FA265" s="244"/>
      <c r="FB265" s="244"/>
      <c r="FC265" s="244"/>
      <c r="FD265" s="244"/>
      <c r="FE265" s="244"/>
      <c r="FF265" s="244"/>
      <c r="FG265" s="244"/>
      <c r="FH265" s="244"/>
      <c r="FI265" s="244"/>
      <c r="FJ265" s="244"/>
      <c r="FK265" s="244"/>
      <c r="FL265" s="244"/>
      <c r="FM265" s="244"/>
      <c r="FN265" s="244"/>
      <c r="FO265" s="244"/>
      <c r="FP265" s="244"/>
      <c r="FQ265" s="244"/>
      <c r="FR265" s="244"/>
      <c r="FS265" s="244"/>
      <c r="FT265" s="244"/>
      <c r="FU265" s="244"/>
      <c r="FV265" s="244"/>
      <c r="FW265" s="244"/>
      <c r="FX265" s="244"/>
      <c r="FY265" s="244"/>
      <c r="FZ265" s="244"/>
      <c r="GA265" s="244"/>
      <c r="GB265" s="244"/>
      <c r="GC265" s="244"/>
      <c r="GD265" s="244"/>
      <c r="GE265" s="244"/>
      <c r="GF265" s="244"/>
      <c r="GG265" s="244"/>
      <c r="GH265" s="244"/>
      <c r="GI265" s="244"/>
      <c r="GJ265" s="244"/>
      <c r="GK265" s="244"/>
      <c r="GL265" s="244"/>
      <c r="GM265" s="244"/>
      <c r="GN265" s="244"/>
      <c r="GO265" s="244"/>
      <c r="GP265" s="244"/>
      <c r="GQ265" s="244"/>
      <c r="GR265" s="244"/>
      <c r="GS265" s="244"/>
      <c r="GT265" s="244"/>
      <c r="GU265" s="244"/>
      <c r="GV265" s="244"/>
      <c r="GW265" s="244"/>
      <c r="GX265" s="244"/>
      <c r="GY265" s="244"/>
      <c r="GZ265" s="244"/>
      <c r="HA265" s="244"/>
      <c r="HB265" s="244"/>
      <c r="HC265" s="244"/>
      <c r="HD265" s="244"/>
      <c r="HE265" s="244"/>
      <c r="HF265" s="244"/>
      <c r="HG265" s="244"/>
      <c r="HH265" s="244"/>
      <c r="HI265" s="244"/>
      <c r="HJ265" s="244"/>
      <c r="HK265" s="244"/>
      <c r="HL265" s="244"/>
      <c r="HM265" s="244"/>
      <c r="HN265" s="244"/>
      <c r="HO265" s="244"/>
      <c r="HP265" s="244"/>
      <c r="HQ265" s="244"/>
      <c r="HR265" s="244"/>
      <c r="HS265" s="244"/>
      <c r="HT265" s="244"/>
      <c r="HU265" s="244"/>
      <c r="HV265" s="244"/>
      <c r="HW265" s="244"/>
      <c r="HX265" s="244"/>
      <c r="HY265" s="244"/>
      <c r="HZ265" s="244"/>
      <c r="IA265" s="244"/>
      <c r="IB265" s="244"/>
      <c r="IC265" s="244"/>
      <c r="ID265" s="244"/>
      <c r="IE265" s="244"/>
      <c r="IF265" s="244"/>
      <c r="IG265" s="244"/>
      <c r="IH265" s="244"/>
      <c r="II265" s="244"/>
      <c r="IJ265" s="244"/>
      <c r="IK265" s="244"/>
      <c r="IL265" s="244"/>
    </row>
    <row r="266" s="2" customFormat="1" ht="18" customHeight="1" spans="1:246">
      <c r="A266" s="243" t="s">
        <v>229</v>
      </c>
      <c r="B266" s="230">
        <v>30</v>
      </c>
      <c r="C266" s="157"/>
      <c r="D266" s="235"/>
      <c r="E266" s="232"/>
      <c r="F266" s="233"/>
      <c r="G266" s="245"/>
      <c r="H266" s="244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  <c r="AJ266" s="244"/>
      <c r="AK266" s="244"/>
      <c r="AL266" s="244"/>
      <c r="AM266" s="244"/>
      <c r="AN266" s="244"/>
      <c r="AO266" s="244"/>
      <c r="AP266" s="244"/>
      <c r="AQ266" s="244"/>
      <c r="AR266" s="244"/>
      <c r="AS266" s="244"/>
      <c r="AT266" s="244"/>
      <c r="AU266" s="244"/>
      <c r="AV266" s="244"/>
      <c r="AW266" s="244"/>
      <c r="AX266" s="244"/>
      <c r="AY266" s="244"/>
      <c r="AZ266" s="244"/>
      <c r="BA266" s="244"/>
      <c r="BB266" s="244"/>
      <c r="BC266" s="244"/>
      <c r="BD266" s="244"/>
      <c r="BE266" s="244"/>
      <c r="BF266" s="244"/>
      <c r="BG266" s="244"/>
      <c r="BH266" s="244"/>
      <c r="BI266" s="244"/>
      <c r="BJ266" s="244"/>
      <c r="BK266" s="244"/>
      <c r="BL266" s="244"/>
      <c r="BM266" s="244"/>
      <c r="BN266" s="244"/>
      <c r="BO266" s="244"/>
      <c r="BP266" s="244"/>
      <c r="BQ266" s="244"/>
      <c r="BR266" s="244"/>
      <c r="BS266" s="244"/>
      <c r="BT266" s="244"/>
      <c r="BU266" s="244"/>
      <c r="BV266" s="244"/>
      <c r="BW266" s="244"/>
      <c r="BX266" s="244"/>
      <c r="BY266" s="244"/>
      <c r="BZ266" s="244"/>
      <c r="CA266" s="244"/>
      <c r="CB266" s="244"/>
      <c r="CC266" s="244"/>
      <c r="CD266" s="244"/>
      <c r="CE266" s="244"/>
      <c r="CF266" s="244"/>
      <c r="CG266" s="244"/>
      <c r="CH266" s="244"/>
      <c r="CI266" s="244"/>
      <c r="CJ266" s="244"/>
      <c r="CK266" s="244"/>
      <c r="CL266" s="244"/>
      <c r="CM266" s="244"/>
      <c r="CN266" s="244"/>
      <c r="CO266" s="244"/>
      <c r="CP266" s="244"/>
      <c r="CQ266" s="244"/>
      <c r="CR266" s="244"/>
      <c r="CS266" s="244"/>
      <c r="CT266" s="244"/>
      <c r="CU266" s="244"/>
      <c r="CV266" s="244"/>
      <c r="CW266" s="244"/>
      <c r="CX266" s="244"/>
      <c r="CY266" s="244"/>
      <c r="CZ266" s="244"/>
      <c r="DA266" s="244"/>
      <c r="DB266" s="244"/>
      <c r="DC266" s="244"/>
      <c r="DD266" s="244"/>
      <c r="DE266" s="244"/>
      <c r="DF266" s="244"/>
      <c r="DG266" s="244"/>
      <c r="DH266" s="244"/>
      <c r="DI266" s="244"/>
      <c r="DJ266" s="244"/>
      <c r="DK266" s="244"/>
      <c r="DL266" s="244"/>
      <c r="DM266" s="244"/>
      <c r="DN266" s="244"/>
      <c r="DO266" s="244"/>
      <c r="DP266" s="244"/>
      <c r="DQ266" s="244"/>
      <c r="DR266" s="244"/>
      <c r="DS266" s="244"/>
      <c r="DT266" s="244"/>
      <c r="DU266" s="244"/>
      <c r="DV266" s="244"/>
      <c r="DW266" s="244"/>
      <c r="DX266" s="244"/>
      <c r="DY266" s="244"/>
      <c r="DZ266" s="244"/>
      <c r="EA266" s="244"/>
      <c r="EB266" s="244"/>
      <c r="EC266" s="244"/>
      <c r="ED266" s="244"/>
      <c r="EE266" s="244"/>
      <c r="EF266" s="244"/>
      <c r="EG266" s="244"/>
      <c r="EH266" s="244"/>
      <c r="EI266" s="244"/>
      <c r="EJ266" s="244"/>
      <c r="EK266" s="244"/>
      <c r="EL266" s="244"/>
      <c r="EM266" s="244"/>
      <c r="EN266" s="244"/>
      <c r="EO266" s="244"/>
      <c r="EP266" s="244"/>
      <c r="EQ266" s="244"/>
      <c r="ER266" s="244"/>
      <c r="ES266" s="244"/>
      <c r="ET266" s="244"/>
      <c r="EU266" s="244"/>
      <c r="EV266" s="244"/>
      <c r="EW266" s="244"/>
      <c r="EX266" s="244"/>
      <c r="EY266" s="244"/>
      <c r="EZ266" s="244"/>
      <c r="FA266" s="244"/>
      <c r="FB266" s="244"/>
      <c r="FC266" s="244"/>
      <c r="FD266" s="244"/>
      <c r="FE266" s="244"/>
      <c r="FF266" s="244"/>
      <c r="FG266" s="244"/>
      <c r="FH266" s="244"/>
      <c r="FI266" s="244"/>
      <c r="FJ266" s="244"/>
      <c r="FK266" s="244"/>
      <c r="FL266" s="244"/>
      <c r="FM266" s="244"/>
      <c r="FN266" s="244"/>
      <c r="FO266" s="244"/>
      <c r="FP266" s="244"/>
      <c r="FQ266" s="244"/>
      <c r="FR266" s="244"/>
      <c r="FS266" s="244"/>
      <c r="FT266" s="244"/>
      <c r="FU266" s="244"/>
      <c r="FV266" s="244"/>
      <c r="FW266" s="244"/>
      <c r="FX266" s="244"/>
      <c r="FY266" s="244"/>
      <c r="FZ266" s="244"/>
      <c r="GA266" s="244"/>
      <c r="GB266" s="244"/>
      <c r="GC266" s="244"/>
      <c r="GD266" s="244"/>
      <c r="GE266" s="244"/>
      <c r="GF266" s="244"/>
      <c r="GG266" s="244"/>
      <c r="GH266" s="244"/>
      <c r="GI266" s="244"/>
      <c r="GJ266" s="244"/>
      <c r="GK266" s="244"/>
      <c r="GL266" s="244"/>
      <c r="GM266" s="244"/>
      <c r="GN266" s="244"/>
      <c r="GO266" s="244"/>
      <c r="GP266" s="244"/>
      <c r="GQ266" s="244"/>
      <c r="GR266" s="244"/>
      <c r="GS266" s="244"/>
      <c r="GT266" s="244"/>
      <c r="GU266" s="244"/>
      <c r="GV266" s="244"/>
      <c r="GW266" s="244"/>
      <c r="GX266" s="244"/>
      <c r="GY266" s="244"/>
      <c r="GZ266" s="244"/>
      <c r="HA266" s="244"/>
      <c r="HB266" s="244"/>
      <c r="HC266" s="244"/>
      <c r="HD266" s="244"/>
      <c r="HE266" s="244"/>
      <c r="HF266" s="244"/>
      <c r="HG266" s="244"/>
      <c r="HH266" s="244"/>
      <c r="HI266" s="244"/>
      <c r="HJ266" s="244"/>
      <c r="HK266" s="244"/>
      <c r="HL266" s="244"/>
      <c r="HM266" s="244"/>
      <c r="HN266" s="244"/>
      <c r="HO266" s="244"/>
      <c r="HP266" s="244"/>
      <c r="HQ266" s="244"/>
      <c r="HR266" s="244"/>
      <c r="HS266" s="244"/>
      <c r="HT266" s="244"/>
      <c r="HU266" s="244"/>
      <c r="HV266" s="244"/>
      <c r="HW266" s="244"/>
      <c r="HX266" s="244"/>
      <c r="HY266" s="244"/>
      <c r="HZ266" s="244"/>
      <c r="IA266" s="244"/>
      <c r="IB266" s="244"/>
      <c r="IC266" s="244"/>
      <c r="ID266" s="244"/>
      <c r="IE266" s="244"/>
      <c r="IF266" s="244"/>
      <c r="IG266" s="244"/>
      <c r="IH266" s="244"/>
      <c r="II266" s="244"/>
      <c r="IJ266" s="244"/>
      <c r="IK266" s="244"/>
      <c r="IL266" s="244"/>
    </row>
    <row r="267" s="2" customFormat="1" ht="18" customHeight="1" spans="1:246">
      <c r="A267" s="243" t="s">
        <v>230</v>
      </c>
      <c r="B267" s="230"/>
      <c r="C267" s="157"/>
      <c r="D267" s="235">
        <v>30</v>
      </c>
      <c r="E267" s="232"/>
      <c r="F267" s="233"/>
      <c r="G267" s="245"/>
      <c r="H267" s="244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  <c r="AJ267" s="244"/>
      <c r="AK267" s="244"/>
      <c r="AL267" s="244"/>
      <c r="AM267" s="244"/>
      <c r="AN267" s="244"/>
      <c r="AO267" s="244"/>
      <c r="AP267" s="244"/>
      <c r="AQ267" s="244"/>
      <c r="AR267" s="244"/>
      <c r="AS267" s="244"/>
      <c r="AT267" s="244"/>
      <c r="AU267" s="244"/>
      <c r="AV267" s="244"/>
      <c r="AW267" s="244"/>
      <c r="AX267" s="244"/>
      <c r="AY267" s="244"/>
      <c r="AZ267" s="244"/>
      <c r="BA267" s="244"/>
      <c r="BB267" s="244"/>
      <c r="BC267" s="244"/>
      <c r="BD267" s="244"/>
      <c r="BE267" s="244"/>
      <c r="BF267" s="244"/>
      <c r="BG267" s="244"/>
      <c r="BH267" s="244"/>
      <c r="BI267" s="244"/>
      <c r="BJ267" s="244"/>
      <c r="BK267" s="244"/>
      <c r="BL267" s="244"/>
      <c r="BM267" s="244"/>
      <c r="BN267" s="244"/>
      <c r="BO267" s="244"/>
      <c r="BP267" s="244"/>
      <c r="BQ267" s="244"/>
      <c r="BR267" s="244"/>
      <c r="BS267" s="244"/>
      <c r="BT267" s="244"/>
      <c r="BU267" s="244"/>
      <c r="BV267" s="244"/>
      <c r="BW267" s="244"/>
      <c r="BX267" s="244"/>
      <c r="BY267" s="244"/>
      <c r="BZ267" s="244"/>
      <c r="CA267" s="244"/>
      <c r="CB267" s="244"/>
      <c r="CC267" s="244"/>
      <c r="CD267" s="244"/>
      <c r="CE267" s="244"/>
      <c r="CF267" s="244"/>
      <c r="CG267" s="244"/>
      <c r="CH267" s="244"/>
      <c r="CI267" s="244"/>
      <c r="CJ267" s="244"/>
      <c r="CK267" s="244"/>
      <c r="CL267" s="244"/>
      <c r="CM267" s="244"/>
      <c r="CN267" s="244"/>
      <c r="CO267" s="244"/>
      <c r="CP267" s="244"/>
      <c r="CQ267" s="244"/>
      <c r="CR267" s="244"/>
      <c r="CS267" s="244"/>
      <c r="CT267" s="244"/>
      <c r="CU267" s="244"/>
      <c r="CV267" s="244"/>
      <c r="CW267" s="244"/>
      <c r="CX267" s="244"/>
      <c r="CY267" s="244"/>
      <c r="CZ267" s="244"/>
      <c r="DA267" s="244"/>
      <c r="DB267" s="244"/>
      <c r="DC267" s="244"/>
      <c r="DD267" s="244"/>
      <c r="DE267" s="244"/>
      <c r="DF267" s="244"/>
      <c r="DG267" s="244"/>
      <c r="DH267" s="244"/>
      <c r="DI267" s="244"/>
      <c r="DJ267" s="244"/>
      <c r="DK267" s="244"/>
      <c r="DL267" s="244"/>
      <c r="DM267" s="244"/>
      <c r="DN267" s="244"/>
      <c r="DO267" s="244"/>
      <c r="DP267" s="244"/>
      <c r="DQ267" s="244"/>
      <c r="DR267" s="244"/>
      <c r="DS267" s="244"/>
      <c r="DT267" s="244"/>
      <c r="DU267" s="244"/>
      <c r="DV267" s="244"/>
      <c r="DW267" s="244"/>
      <c r="DX267" s="244"/>
      <c r="DY267" s="244"/>
      <c r="DZ267" s="244"/>
      <c r="EA267" s="244"/>
      <c r="EB267" s="244"/>
      <c r="EC267" s="244"/>
      <c r="ED267" s="244"/>
      <c r="EE267" s="244"/>
      <c r="EF267" s="244"/>
      <c r="EG267" s="244"/>
      <c r="EH267" s="244"/>
      <c r="EI267" s="244"/>
      <c r="EJ267" s="244"/>
      <c r="EK267" s="244"/>
      <c r="EL267" s="244"/>
      <c r="EM267" s="244"/>
      <c r="EN267" s="244"/>
      <c r="EO267" s="244"/>
      <c r="EP267" s="244"/>
      <c r="EQ267" s="244"/>
      <c r="ER267" s="244"/>
      <c r="ES267" s="244"/>
      <c r="ET267" s="244"/>
      <c r="EU267" s="244"/>
      <c r="EV267" s="244"/>
      <c r="EW267" s="244"/>
      <c r="EX267" s="244"/>
      <c r="EY267" s="244"/>
      <c r="EZ267" s="244"/>
      <c r="FA267" s="244"/>
      <c r="FB267" s="244"/>
      <c r="FC267" s="244"/>
      <c r="FD267" s="244"/>
      <c r="FE267" s="244"/>
      <c r="FF267" s="244"/>
      <c r="FG267" s="244"/>
      <c r="FH267" s="244"/>
      <c r="FI267" s="244"/>
      <c r="FJ267" s="244"/>
      <c r="FK267" s="244"/>
      <c r="FL267" s="244"/>
      <c r="FM267" s="244"/>
      <c r="FN267" s="244"/>
      <c r="FO267" s="244"/>
      <c r="FP267" s="244"/>
      <c r="FQ267" s="244"/>
      <c r="FR267" s="244"/>
      <c r="FS267" s="244"/>
      <c r="FT267" s="244"/>
      <c r="FU267" s="244"/>
      <c r="FV267" s="244"/>
      <c r="FW267" s="244"/>
      <c r="FX267" s="244"/>
      <c r="FY267" s="244"/>
      <c r="FZ267" s="244"/>
      <c r="GA267" s="244"/>
      <c r="GB267" s="244"/>
      <c r="GC267" s="244"/>
      <c r="GD267" s="244"/>
      <c r="GE267" s="244"/>
      <c r="GF267" s="244"/>
      <c r="GG267" s="244"/>
      <c r="GH267" s="244"/>
      <c r="GI267" s="244"/>
      <c r="GJ267" s="244"/>
      <c r="GK267" s="244"/>
      <c r="GL267" s="244"/>
      <c r="GM267" s="244"/>
      <c r="GN267" s="244"/>
      <c r="GO267" s="244"/>
      <c r="GP267" s="244"/>
      <c r="GQ267" s="244"/>
      <c r="GR267" s="244"/>
      <c r="GS267" s="244"/>
      <c r="GT267" s="244"/>
      <c r="GU267" s="244"/>
      <c r="GV267" s="244"/>
      <c r="GW267" s="244"/>
      <c r="GX267" s="244"/>
      <c r="GY267" s="244"/>
      <c r="GZ267" s="244"/>
      <c r="HA267" s="244"/>
      <c r="HB267" s="244"/>
      <c r="HC267" s="244"/>
      <c r="HD267" s="244"/>
      <c r="HE267" s="244"/>
      <c r="HF267" s="244"/>
      <c r="HG267" s="244"/>
      <c r="HH267" s="244"/>
      <c r="HI267" s="244"/>
      <c r="HJ267" s="244"/>
      <c r="HK267" s="244"/>
      <c r="HL267" s="244"/>
      <c r="HM267" s="244"/>
      <c r="HN267" s="244"/>
      <c r="HO267" s="244"/>
      <c r="HP267" s="244"/>
      <c r="HQ267" s="244"/>
      <c r="HR267" s="244"/>
      <c r="HS267" s="244"/>
      <c r="HT267" s="244"/>
      <c r="HU267" s="244"/>
      <c r="HV267" s="244"/>
      <c r="HW267" s="244"/>
      <c r="HX267" s="244"/>
      <c r="HY267" s="244"/>
      <c r="HZ267" s="244"/>
      <c r="IA267" s="244"/>
      <c r="IB267" s="244"/>
      <c r="IC267" s="244"/>
      <c r="ID267" s="244"/>
      <c r="IE267" s="244"/>
      <c r="IF267" s="244"/>
      <c r="IG267" s="244"/>
      <c r="IH267" s="244"/>
      <c r="II267" s="244"/>
      <c r="IJ267" s="244"/>
      <c r="IK267" s="244"/>
      <c r="IL267" s="244"/>
    </row>
    <row r="268" s="2" customFormat="1" ht="18" customHeight="1" spans="1:246">
      <c r="A268" s="243" t="s">
        <v>231</v>
      </c>
      <c r="B268" s="230">
        <v>10</v>
      </c>
      <c r="C268" s="157"/>
      <c r="D268" s="235">
        <v>10</v>
      </c>
      <c r="E268" s="232"/>
      <c r="F268" s="233"/>
      <c r="G268" s="245"/>
      <c r="H268" s="244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  <c r="AJ268" s="244"/>
      <c r="AK268" s="244"/>
      <c r="AL268" s="244"/>
      <c r="AM268" s="244"/>
      <c r="AN268" s="244"/>
      <c r="AO268" s="244"/>
      <c r="AP268" s="244"/>
      <c r="AQ268" s="244"/>
      <c r="AR268" s="244"/>
      <c r="AS268" s="244"/>
      <c r="AT268" s="244"/>
      <c r="AU268" s="244"/>
      <c r="AV268" s="244"/>
      <c r="AW268" s="244"/>
      <c r="AX268" s="244"/>
      <c r="AY268" s="244"/>
      <c r="AZ268" s="244"/>
      <c r="BA268" s="244"/>
      <c r="BB268" s="244"/>
      <c r="BC268" s="244"/>
      <c r="BD268" s="244"/>
      <c r="BE268" s="244"/>
      <c r="BF268" s="244"/>
      <c r="BG268" s="244"/>
      <c r="BH268" s="244"/>
      <c r="BI268" s="244"/>
      <c r="BJ268" s="244"/>
      <c r="BK268" s="244"/>
      <c r="BL268" s="244"/>
      <c r="BM268" s="244"/>
      <c r="BN268" s="244"/>
      <c r="BO268" s="244"/>
      <c r="BP268" s="244"/>
      <c r="BQ268" s="244"/>
      <c r="BR268" s="244"/>
      <c r="BS268" s="244"/>
      <c r="BT268" s="244"/>
      <c r="BU268" s="244"/>
      <c r="BV268" s="244"/>
      <c r="BW268" s="244"/>
      <c r="BX268" s="244"/>
      <c r="BY268" s="244"/>
      <c r="BZ268" s="244"/>
      <c r="CA268" s="244"/>
      <c r="CB268" s="244"/>
      <c r="CC268" s="244"/>
      <c r="CD268" s="244"/>
      <c r="CE268" s="244"/>
      <c r="CF268" s="244"/>
      <c r="CG268" s="244"/>
      <c r="CH268" s="244"/>
      <c r="CI268" s="244"/>
      <c r="CJ268" s="244"/>
      <c r="CK268" s="244"/>
      <c r="CL268" s="244"/>
      <c r="CM268" s="244"/>
      <c r="CN268" s="244"/>
      <c r="CO268" s="244"/>
      <c r="CP268" s="244"/>
      <c r="CQ268" s="244"/>
      <c r="CR268" s="244"/>
      <c r="CS268" s="244"/>
      <c r="CT268" s="244"/>
      <c r="CU268" s="244"/>
      <c r="CV268" s="244"/>
      <c r="CW268" s="244"/>
      <c r="CX268" s="244"/>
      <c r="CY268" s="244"/>
      <c r="CZ268" s="244"/>
      <c r="DA268" s="244"/>
      <c r="DB268" s="244"/>
      <c r="DC268" s="244"/>
      <c r="DD268" s="244"/>
      <c r="DE268" s="244"/>
      <c r="DF268" s="244"/>
      <c r="DG268" s="244"/>
      <c r="DH268" s="244"/>
      <c r="DI268" s="244"/>
      <c r="DJ268" s="244"/>
      <c r="DK268" s="244"/>
      <c r="DL268" s="244"/>
      <c r="DM268" s="244"/>
      <c r="DN268" s="244"/>
      <c r="DO268" s="244"/>
      <c r="DP268" s="244"/>
      <c r="DQ268" s="244"/>
      <c r="DR268" s="244"/>
      <c r="DS268" s="244"/>
      <c r="DT268" s="244"/>
      <c r="DU268" s="244"/>
      <c r="DV268" s="244"/>
      <c r="DW268" s="244"/>
      <c r="DX268" s="244"/>
      <c r="DY268" s="244"/>
      <c r="DZ268" s="244"/>
      <c r="EA268" s="244"/>
      <c r="EB268" s="244"/>
      <c r="EC268" s="244"/>
      <c r="ED268" s="244"/>
      <c r="EE268" s="244"/>
      <c r="EF268" s="244"/>
      <c r="EG268" s="244"/>
      <c r="EH268" s="244"/>
      <c r="EI268" s="244"/>
      <c r="EJ268" s="244"/>
      <c r="EK268" s="244"/>
      <c r="EL268" s="244"/>
      <c r="EM268" s="244"/>
      <c r="EN268" s="244"/>
      <c r="EO268" s="244"/>
      <c r="EP268" s="244"/>
      <c r="EQ268" s="244"/>
      <c r="ER268" s="244"/>
      <c r="ES268" s="244"/>
      <c r="ET268" s="244"/>
      <c r="EU268" s="244"/>
      <c r="EV268" s="244"/>
      <c r="EW268" s="244"/>
      <c r="EX268" s="244"/>
      <c r="EY268" s="244"/>
      <c r="EZ268" s="244"/>
      <c r="FA268" s="244"/>
      <c r="FB268" s="244"/>
      <c r="FC268" s="244"/>
      <c r="FD268" s="244"/>
      <c r="FE268" s="244"/>
      <c r="FF268" s="244"/>
      <c r="FG268" s="244"/>
      <c r="FH268" s="244"/>
      <c r="FI268" s="244"/>
      <c r="FJ268" s="244"/>
      <c r="FK268" s="244"/>
      <c r="FL268" s="244"/>
      <c r="FM268" s="244"/>
      <c r="FN268" s="244"/>
      <c r="FO268" s="244"/>
      <c r="FP268" s="244"/>
      <c r="FQ268" s="244"/>
      <c r="FR268" s="244"/>
      <c r="FS268" s="244"/>
      <c r="FT268" s="244"/>
      <c r="FU268" s="244"/>
      <c r="FV268" s="244"/>
      <c r="FW268" s="244"/>
      <c r="FX268" s="244"/>
      <c r="FY268" s="244"/>
      <c r="FZ268" s="244"/>
      <c r="GA268" s="244"/>
      <c r="GB268" s="244"/>
      <c r="GC268" s="244"/>
      <c r="GD268" s="244"/>
      <c r="GE268" s="244"/>
      <c r="GF268" s="244"/>
      <c r="GG268" s="244"/>
      <c r="GH268" s="244"/>
      <c r="GI268" s="244"/>
      <c r="GJ268" s="244"/>
      <c r="GK268" s="244"/>
      <c r="GL268" s="244"/>
      <c r="GM268" s="244"/>
      <c r="GN268" s="244"/>
      <c r="GO268" s="244"/>
      <c r="GP268" s="244"/>
      <c r="GQ268" s="244"/>
      <c r="GR268" s="244"/>
      <c r="GS268" s="244"/>
      <c r="GT268" s="244"/>
      <c r="GU268" s="244"/>
      <c r="GV268" s="244"/>
      <c r="GW268" s="244"/>
      <c r="GX268" s="244"/>
      <c r="GY268" s="244"/>
      <c r="GZ268" s="244"/>
      <c r="HA268" s="244"/>
      <c r="HB268" s="244"/>
      <c r="HC268" s="244"/>
      <c r="HD268" s="244"/>
      <c r="HE268" s="244"/>
      <c r="HF268" s="244"/>
      <c r="HG268" s="244"/>
      <c r="HH268" s="244"/>
      <c r="HI268" s="244"/>
      <c r="HJ268" s="244"/>
      <c r="HK268" s="244"/>
      <c r="HL268" s="244"/>
      <c r="HM268" s="244"/>
      <c r="HN268" s="244"/>
      <c r="HO268" s="244"/>
      <c r="HP268" s="244"/>
      <c r="HQ268" s="244"/>
      <c r="HR268" s="244"/>
      <c r="HS268" s="244"/>
      <c r="HT268" s="244"/>
      <c r="HU268" s="244"/>
      <c r="HV268" s="244"/>
      <c r="HW268" s="244"/>
      <c r="HX268" s="244"/>
      <c r="HY268" s="244"/>
      <c r="HZ268" s="244"/>
      <c r="IA268" s="244"/>
      <c r="IB268" s="244"/>
      <c r="IC268" s="244"/>
      <c r="ID268" s="244"/>
      <c r="IE268" s="244"/>
      <c r="IF268" s="244"/>
      <c r="IG268" s="244"/>
      <c r="IH268" s="244"/>
      <c r="II268" s="244"/>
      <c r="IJ268" s="244"/>
      <c r="IK268" s="244"/>
      <c r="IL268" s="244"/>
    </row>
    <row r="269" s="2" customFormat="1" ht="18" customHeight="1" spans="1:246">
      <c r="A269" s="243" t="s">
        <v>232</v>
      </c>
      <c r="B269" s="230"/>
      <c r="C269" s="157"/>
      <c r="D269" s="235"/>
      <c r="E269" s="232"/>
      <c r="F269" s="233"/>
      <c r="G269" s="245"/>
      <c r="H269" s="244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  <c r="AJ269" s="244"/>
      <c r="AK269" s="244"/>
      <c r="AL269" s="244"/>
      <c r="AM269" s="244"/>
      <c r="AN269" s="244"/>
      <c r="AO269" s="244"/>
      <c r="AP269" s="244"/>
      <c r="AQ269" s="244"/>
      <c r="AR269" s="244"/>
      <c r="AS269" s="244"/>
      <c r="AT269" s="244"/>
      <c r="AU269" s="244"/>
      <c r="AV269" s="244"/>
      <c r="AW269" s="244"/>
      <c r="AX269" s="244"/>
      <c r="AY269" s="244"/>
      <c r="AZ269" s="244"/>
      <c r="BA269" s="244"/>
      <c r="BB269" s="244"/>
      <c r="BC269" s="244"/>
      <c r="BD269" s="244"/>
      <c r="BE269" s="244"/>
      <c r="BF269" s="244"/>
      <c r="BG269" s="244"/>
      <c r="BH269" s="244"/>
      <c r="BI269" s="244"/>
      <c r="BJ269" s="244"/>
      <c r="BK269" s="244"/>
      <c r="BL269" s="244"/>
      <c r="BM269" s="244"/>
      <c r="BN269" s="244"/>
      <c r="BO269" s="244"/>
      <c r="BP269" s="244"/>
      <c r="BQ269" s="244"/>
      <c r="BR269" s="244"/>
      <c r="BS269" s="244"/>
      <c r="BT269" s="244"/>
      <c r="BU269" s="244"/>
      <c r="BV269" s="244"/>
      <c r="BW269" s="244"/>
      <c r="BX269" s="244"/>
      <c r="BY269" s="244"/>
      <c r="BZ269" s="244"/>
      <c r="CA269" s="244"/>
      <c r="CB269" s="244"/>
      <c r="CC269" s="244"/>
      <c r="CD269" s="244"/>
      <c r="CE269" s="244"/>
      <c r="CF269" s="244"/>
      <c r="CG269" s="244"/>
      <c r="CH269" s="244"/>
      <c r="CI269" s="244"/>
      <c r="CJ269" s="244"/>
      <c r="CK269" s="244"/>
      <c r="CL269" s="244"/>
      <c r="CM269" s="244"/>
      <c r="CN269" s="244"/>
      <c r="CO269" s="244"/>
      <c r="CP269" s="244"/>
      <c r="CQ269" s="244"/>
      <c r="CR269" s="244"/>
      <c r="CS269" s="244"/>
      <c r="CT269" s="244"/>
      <c r="CU269" s="244"/>
      <c r="CV269" s="244"/>
      <c r="CW269" s="244"/>
      <c r="CX269" s="244"/>
      <c r="CY269" s="244"/>
      <c r="CZ269" s="244"/>
      <c r="DA269" s="244"/>
      <c r="DB269" s="244"/>
      <c r="DC269" s="244"/>
      <c r="DD269" s="244"/>
      <c r="DE269" s="244"/>
      <c r="DF269" s="244"/>
      <c r="DG269" s="244"/>
      <c r="DH269" s="244"/>
      <c r="DI269" s="244"/>
      <c r="DJ269" s="244"/>
      <c r="DK269" s="244"/>
      <c r="DL269" s="244"/>
      <c r="DM269" s="244"/>
      <c r="DN269" s="244"/>
      <c r="DO269" s="244"/>
      <c r="DP269" s="244"/>
      <c r="DQ269" s="244"/>
      <c r="DR269" s="244"/>
      <c r="DS269" s="244"/>
      <c r="DT269" s="244"/>
      <c r="DU269" s="244"/>
      <c r="DV269" s="244"/>
      <c r="DW269" s="244"/>
      <c r="DX269" s="244"/>
      <c r="DY269" s="244"/>
      <c r="DZ269" s="244"/>
      <c r="EA269" s="244"/>
      <c r="EB269" s="244"/>
      <c r="EC269" s="244"/>
      <c r="ED269" s="244"/>
      <c r="EE269" s="244"/>
      <c r="EF269" s="244"/>
      <c r="EG269" s="244"/>
      <c r="EH269" s="244"/>
      <c r="EI269" s="244"/>
      <c r="EJ269" s="244"/>
      <c r="EK269" s="244"/>
      <c r="EL269" s="244"/>
      <c r="EM269" s="244"/>
      <c r="EN269" s="244"/>
      <c r="EO269" s="244"/>
      <c r="EP269" s="244"/>
      <c r="EQ269" s="244"/>
      <c r="ER269" s="244"/>
      <c r="ES269" s="244"/>
      <c r="ET269" s="244"/>
      <c r="EU269" s="244"/>
      <c r="EV269" s="244"/>
      <c r="EW269" s="244"/>
      <c r="EX269" s="244"/>
      <c r="EY269" s="244"/>
      <c r="EZ269" s="244"/>
      <c r="FA269" s="244"/>
      <c r="FB269" s="244"/>
      <c r="FC269" s="244"/>
      <c r="FD269" s="244"/>
      <c r="FE269" s="244"/>
      <c r="FF269" s="244"/>
      <c r="FG269" s="244"/>
      <c r="FH269" s="244"/>
      <c r="FI269" s="244"/>
      <c r="FJ269" s="244"/>
      <c r="FK269" s="244"/>
      <c r="FL269" s="244"/>
      <c r="FM269" s="244"/>
      <c r="FN269" s="244"/>
      <c r="FO269" s="244"/>
      <c r="FP269" s="244"/>
      <c r="FQ269" s="244"/>
      <c r="FR269" s="244"/>
      <c r="FS269" s="244"/>
      <c r="FT269" s="244"/>
      <c r="FU269" s="244"/>
      <c r="FV269" s="244"/>
      <c r="FW269" s="244"/>
      <c r="FX269" s="244"/>
      <c r="FY269" s="244"/>
      <c r="FZ269" s="244"/>
      <c r="GA269" s="244"/>
      <c r="GB269" s="244"/>
      <c r="GC269" s="244"/>
      <c r="GD269" s="244"/>
      <c r="GE269" s="244"/>
      <c r="GF269" s="244"/>
      <c r="GG269" s="244"/>
      <c r="GH269" s="244"/>
      <c r="GI269" s="244"/>
      <c r="GJ269" s="244"/>
      <c r="GK269" s="244"/>
      <c r="GL269" s="244"/>
      <c r="GM269" s="244"/>
      <c r="GN269" s="244"/>
      <c r="GO269" s="244"/>
      <c r="GP269" s="244"/>
      <c r="GQ269" s="244"/>
      <c r="GR269" s="244"/>
      <c r="GS269" s="244"/>
      <c r="GT269" s="244"/>
      <c r="GU269" s="244"/>
      <c r="GV269" s="244"/>
      <c r="GW269" s="244"/>
      <c r="GX269" s="244"/>
      <c r="GY269" s="244"/>
      <c r="GZ269" s="244"/>
      <c r="HA269" s="244"/>
      <c r="HB269" s="244"/>
      <c r="HC269" s="244"/>
      <c r="HD269" s="244"/>
      <c r="HE269" s="244"/>
      <c r="HF269" s="244"/>
      <c r="HG269" s="244"/>
      <c r="HH269" s="244"/>
      <c r="HI269" s="244"/>
      <c r="HJ269" s="244"/>
      <c r="HK269" s="244"/>
      <c r="HL269" s="244"/>
      <c r="HM269" s="244"/>
      <c r="HN269" s="244"/>
      <c r="HO269" s="244"/>
      <c r="HP269" s="244"/>
      <c r="HQ269" s="244"/>
      <c r="HR269" s="244"/>
      <c r="HS269" s="244"/>
      <c r="HT269" s="244"/>
      <c r="HU269" s="244"/>
      <c r="HV269" s="244"/>
      <c r="HW269" s="244"/>
      <c r="HX269" s="244"/>
      <c r="HY269" s="244"/>
      <c r="HZ269" s="244"/>
      <c r="IA269" s="244"/>
      <c r="IB269" s="244"/>
      <c r="IC269" s="244"/>
      <c r="ID269" s="244"/>
      <c r="IE269" s="244"/>
      <c r="IF269" s="244"/>
      <c r="IG269" s="244"/>
      <c r="IH269" s="244"/>
      <c r="II269" s="244"/>
      <c r="IJ269" s="244"/>
      <c r="IK269" s="244"/>
      <c r="IL269" s="244"/>
    </row>
    <row r="270" s="2" customFormat="1" ht="18" customHeight="1" spans="1:246">
      <c r="A270" s="243" t="s">
        <v>233</v>
      </c>
      <c r="B270" s="230"/>
      <c r="C270" s="157"/>
      <c r="D270" s="235"/>
      <c r="E270" s="232"/>
      <c r="F270" s="233"/>
      <c r="G270" s="245"/>
      <c r="H270" s="244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  <c r="AJ270" s="244"/>
      <c r="AK270" s="244"/>
      <c r="AL270" s="244"/>
      <c r="AM270" s="244"/>
      <c r="AN270" s="244"/>
      <c r="AO270" s="244"/>
      <c r="AP270" s="244"/>
      <c r="AQ270" s="244"/>
      <c r="AR270" s="244"/>
      <c r="AS270" s="244"/>
      <c r="AT270" s="244"/>
      <c r="AU270" s="244"/>
      <c r="AV270" s="244"/>
      <c r="AW270" s="244"/>
      <c r="AX270" s="244"/>
      <c r="AY270" s="244"/>
      <c r="AZ270" s="244"/>
      <c r="BA270" s="244"/>
      <c r="BB270" s="244"/>
      <c r="BC270" s="244"/>
      <c r="BD270" s="244"/>
      <c r="BE270" s="244"/>
      <c r="BF270" s="244"/>
      <c r="BG270" s="244"/>
      <c r="BH270" s="244"/>
      <c r="BI270" s="244"/>
      <c r="BJ270" s="244"/>
      <c r="BK270" s="244"/>
      <c r="BL270" s="244"/>
      <c r="BM270" s="244"/>
      <c r="BN270" s="244"/>
      <c r="BO270" s="244"/>
      <c r="BP270" s="244"/>
      <c r="BQ270" s="244"/>
      <c r="BR270" s="244"/>
      <c r="BS270" s="244"/>
      <c r="BT270" s="244"/>
      <c r="BU270" s="244"/>
      <c r="BV270" s="244"/>
      <c r="BW270" s="244"/>
      <c r="BX270" s="244"/>
      <c r="BY270" s="244"/>
      <c r="BZ270" s="244"/>
      <c r="CA270" s="244"/>
      <c r="CB270" s="244"/>
      <c r="CC270" s="244"/>
      <c r="CD270" s="244"/>
      <c r="CE270" s="244"/>
      <c r="CF270" s="244"/>
      <c r="CG270" s="244"/>
      <c r="CH270" s="244"/>
      <c r="CI270" s="244"/>
      <c r="CJ270" s="244"/>
      <c r="CK270" s="244"/>
      <c r="CL270" s="244"/>
      <c r="CM270" s="244"/>
      <c r="CN270" s="244"/>
      <c r="CO270" s="244"/>
      <c r="CP270" s="244"/>
      <c r="CQ270" s="244"/>
      <c r="CR270" s="244"/>
      <c r="CS270" s="244"/>
      <c r="CT270" s="244"/>
      <c r="CU270" s="244"/>
      <c r="CV270" s="244"/>
      <c r="CW270" s="244"/>
      <c r="CX270" s="244"/>
      <c r="CY270" s="244"/>
      <c r="CZ270" s="244"/>
      <c r="DA270" s="244"/>
      <c r="DB270" s="244"/>
      <c r="DC270" s="244"/>
      <c r="DD270" s="244"/>
      <c r="DE270" s="244"/>
      <c r="DF270" s="244"/>
      <c r="DG270" s="244"/>
      <c r="DH270" s="244"/>
      <c r="DI270" s="244"/>
      <c r="DJ270" s="244"/>
      <c r="DK270" s="244"/>
      <c r="DL270" s="244"/>
      <c r="DM270" s="244"/>
      <c r="DN270" s="244"/>
      <c r="DO270" s="244"/>
      <c r="DP270" s="244"/>
      <c r="DQ270" s="244"/>
      <c r="DR270" s="244"/>
      <c r="DS270" s="244"/>
      <c r="DT270" s="244"/>
      <c r="DU270" s="244"/>
      <c r="DV270" s="244"/>
      <c r="DW270" s="244"/>
      <c r="DX270" s="244"/>
      <c r="DY270" s="244"/>
      <c r="DZ270" s="244"/>
      <c r="EA270" s="244"/>
      <c r="EB270" s="244"/>
      <c r="EC270" s="244"/>
      <c r="ED270" s="244"/>
      <c r="EE270" s="244"/>
      <c r="EF270" s="244"/>
      <c r="EG270" s="244"/>
      <c r="EH270" s="244"/>
      <c r="EI270" s="244"/>
      <c r="EJ270" s="244"/>
      <c r="EK270" s="244"/>
      <c r="EL270" s="244"/>
      <c r="EM270" s="244"/>
      <c r="EN270" s="244"/>
      <c r="EO270" s="244"/>
      <c r="EP270" s="244"/>
      <c r="EQ270" s="244"/>
      <c r="ER270" s="244"/>
      <c r="ES270" s="244"/>
      <c r="ET270" s="244"/>
      <c r="EU270" s="244"/>
      <c r="EV270" s="244"/>
      <c r="EW270" s="244"/>
      <c r="EX270" s="244"/>
      <c r="EY270" s="244"/>
      <c r="EZ270" s="244"/>
      <c r="FA270" s="244"/>
      <c r="FB270" s="244"/>
      <c r="FC270" s="244"/>
      <c r="FD270" s="244"/>
      <c r="FE270" s="244"/>
      <c r="FF270" s="244"/>
      <c r="FG270" s="244"/>
      <c r="FH270" s="244"/>
      <c r="FI270" s="244"/>
      <c r="FJ270" s="244"/>
      <c r="FK270" s="244"/>
      <c r="FL270" s="244"/>
      <c r="FM270" s="244"/>
      <c r="FN270" s="244"/>
      <c r="FO270" s="244"/>
      <c r="FP270" s="244"/>
      <c r="FQ270" s="244"/>
      <c r="FR270" s="244"/>
      <c r="FS270" s="244"/>
      <c r="FT270" s="244"/>
      <c r="FU270" s="244"/>
      <c r="FV270" s="244"/>
      <c r="FW270" s="244"/>
      <c r="FX270" s="244"/>
      <c r="FY270" s="244"/>
      <c r="FZ270" s="244"/>
      <c r="GA270" s="244"/>
      <c r="GB270" s="244"/>
      <c r="GC270" s="244"/>
      <c r="GD270" s="244"/>
      <c r="GE270" s="244"/>
      <c r="GF270" s="244"/>
      <c r="GG270" s="244"/>
      <c r="GH270" s="244"/>
      <c r="GI270" s="244"/>
      <c r="GJ270" s="244"/>
      <c r="GK270" s="244"/>
      <c r="GL270" s="244"/>
      <c r="GM270" s="244"/>
      <c r="GN270" s="244"/>
      <c r="GO270" s="244"/>
      <c r="GP270" s="244"/>
      <c r="GQ270" s="244"/>
      <c r="GR270" s="244"/>
      <c r="GS270" s="244"/>
      <c r="GT270" s="244"/>
      <c r="GU270" s="244"/>
      <c r="GV270" s="244"/>
      <c r="GW270" s="244"/>
      <c r="GX270" s="244"/>
      <c r="GY270" s="244"/>
      <c r="GZ270" s="244"/>
      <c r="HA270" s="244"/>
      <c r="HB270" s="244"/>
      <c r="HC270" s="244"/>
      <c r="HD270" s="244"/>
      <c r="HE270" s="244"/>
      <c r="HF270" s="244"/>
      <c r="HG270" s="244"/>
      <c r="HH270" s="244"/>
      <c r="HI270" s="244"/>
      <c r="HJ270" s="244"/>
      <c r="HK270" s="244"/>
      <c r="HL270" s="244"/>
      <c r="HM270" s="244"/>
      <c r="HN270" s="244"/>
      <c r="HO270" s="244"/>
      <c r="HP270" s="244"/>
      <c r="HQ270" s="244"/>
      <c r="HR270" s="244"/>
      <c r="HS270" s="244"/>
      <c r="HT270" s="244"/>
      <c r="HU270" s="244"/>
      <c r="HV270" s="244"/>
      <c r="HW270" s="244"/>
      <c r="HX270" s="244"/>
      <c r="HY270" s="244"/>
      <c r="HZ270" s="244"/>
      <c r="IA270" s="244"/>
      <c r="IB270" s="244"/>
      <c r="IC270" s="244"/>
      <c r="ID270" s="244"/>
      <c r="IE270" s="244"/>
      <c r="IF270" s="244"/>
      <c r="IG270" s="244"/>
      <c r="IH270" s="244"/>
      <c r="II270" s="244"/>
      <c r="IJ270" s="244"/>
      <c r="IK270" s="244"/>
      <c r="IL270" s="244"/>
    </row>
    <row r="271" s="2" customFormat="1" ht="18" customHeight="1" spans="1:246">
      <c r="A271" s="243" t="s">
        <v>234</v>
      </c>
      <c r="B271" s="230">
        <v>300</v>
      </c>
      <c r="C271" s="157"/>
      <c r="D271" s="235">
        <v>263</v>
      </c>
      <c r="E271" s="232"/>
      <c r="F271" s="233"/>
      <c r="G271" s="245"/>
      <c r="H271" s="244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  <c r="AJ271" s="244"/>
      <c r="AK271" s="244"/>
      <c r="AL271" s="244"/>
      <c r="AM271" s="244"/>
      <c r="AN271" s="244"/>
      <c r="AO271" s="244"/>
      <c r="AP271" s="244"/>
      <c r="AQ271" s="244"/>
      <c r="AR271" s="244"/>
      <c r="AS271" s="244"/>
      <c r="AT271" s="244"/>
      <c r="AU271" s="244"/>
      <c r="AV271" s="244"/>
      <c r="AW271" s="244"/>
      <c r="AX271" s="244"/>
      <c r="AY271" s="244"/>
      <c r="AZ271" s="244"/>
      <c r="BA271" s="244"/>
      <c r="BB271" s="244"/>
      <c r="BC271" s="244"/>
      <c r="BD271" s="244"/>
      <c r="BE271" s="244"/>
      <c r="BF271" s="244"/>
      <c r="BG271" s="244"/>
      <c r="BH271" s="244"/>
      <c r="BI271" s="244"/>
      <c r="BJ271" s="244"/>
      <c r="BK271" s="244"/>
      <c r="BL271" s="244"/>
      <c r="BM271" s="244"/>
      <c r="BN271" s="244"/>
      <c r="BO271" s="244"/>
      <c r="BP271" s="244"/>
      <c r="BQ271" s="244"/>
      <c r="BR271" s="244"/>
      <c r="BS271" s="244"/>
      <c r="BT271" s="244"/>
      <c r="BU271" s="244"/>
      <c r="BV271" s="244"/>
      <c r="BW271" s="244"/>
      <c r="BX271" s="244"/>
      <c r="BY271" s="244"/>
      <c r="BZ271" s="244"/>
      <c r="CA271" s="244"/>
      <c r="CB271" s="244"/>
      <c r="CC271" s="244"/>
      <c r="CD271" s="244"/>
      <c r="CE271" s="244"/>
      <c r="CF271" s="244"/>
      <c r="CG271" s="244"/>
      <c r="CH271" s="244"/>
      <c r="CI271" s="244"/>
      <c r="CJ271" s="244"/>
      <c r="CK271" s="244"/>
      <c r="CL271" s="244"/>
      <c r="CM271" s="244"/>
      <c r="CN271" s="244"/>
      <c r="CO271" s="244"/>
      <c r="CP271" s="244"/>
      <c r="CQ271" s="244"/>
      <c r="CR271" s="244"/>
      <c r="CS271" s="244"/>
      <c r="CT271" s="244"/>
      <c r="CU271" s="244"/>
      <c r="CV271" s="244"/>
      <c r="CW271" s="244"/>
      <c r="CX271" s="244"/>
      <c r="CY271" s="244"/>
      <c r="CZ271" s="244"/>
      <c r="DA271" s="244"/>
      <c r="DB271" s="244"/>
      <c r="DC271" s="244"/>
      <c r="DD271" s="244"/>
      <c r="DE271" s="244"/>
      <c r="DF271" s="244"/>
      <c r="DG271" s="244"/>
      <c r="DH271" s="244"/>
      <c r="DI271" s="244"/>
      <c r="DJ271" s="244"/>
      <c r="DK271" s="244"/>
      <c r="DL271" s="244"/>
      <c r="DM271" s="244"/>
      <c r="DN271" s="244"/>
      <c r="DO271" s="244"/>
      <c r="DP271" s="244"/>
      <c r="DQ271" s="244"/>
      <c r="DR271" s="244"/>
      <c r="DS271" s="244"/>
      <c r="DT271" s="244"/>
      <c r="DU271" s="244"/>
      <c r="DV271" s="244"/>
      <c r="DW271" s="244"/>
      <c r="DX271" s="244"/>
      <c r="DY271" s="244"/>
      <c r="DZ271" s="244"/>
      <c r="EA271" s="244"/>
      <c r="EB271" s="244"/>
      <c r="EC271" s="244"/>
      <c r="ED271" s="244"/>
      <c r="EE271" s="244"/>
      <c r="EF271" s="244"/>
      <c r="EG271" s="244"/>
      <c r="EH271" s="244"/>
      <c r="EI271" s="244"/>
      <c r="EJ271" s="244"/>
      <c r="EK271" s="244"/>
      <c r="EL271" s="244"/>
      <c r="EM271" s="244"/>
      <c r="EN271" s="244"/>
      <c r="EO271" s="244"/>
      <c r="EP271" s="244"/>
      <c r="EQ271" s="244"/>
      <c r="ER271" s="244"/>
      <c r="ES271" s="244"/>
      <c r="ET271" s="244"/>
      <c r="EU271" s="244"/>
      <c r="EV271" s="244"/>
      <c r="EW271" s="244"/>
      <c r="EX271" s="244"/>
      <c r="EY271" s="244"/>
      <c r="EZ271" s="244"/>
      <c r="FA271" s="244"/>
      <c r="FB271" s="244"/>
      <c r="FC271" s="244"/>
      <c r="FD271" s="244"/>
      <c r="FE271" s="244"/>
      <c r="FF271" s="244"/>
      <c r="FG271" s="244"/>
      <c r="FH271" s="244"/>
      <c r="FI271" s="244"/>
      <c r="FJ271" s="244"/>
      <c r="FK271" s="244"/>
      <c r="FL271" s="244"/>
      <c r="FM271" s="244"/>
      <c r="FN271" s="244"/>
      <c r="FO271" s="244"/>
      <c r="FP271" s="244"/>
      <c r="FQ271" s="244"/>
      <c r="FR271" s="244"/>
      <c r="FS271" s="244"/>
      <c r="FT271" s="244"/>
      <c r="FU271" s="244"/>
      <c r="FV271" s="244"/>
      <c r="FW271" s="244"/>
      <c r="FX271" s="244"/>
      <c r="FY271" s="244"/>
      <c r="FZ271" s="244"/>
      <c r="GA271" s="244"/>
      <c r="GB271" s="244"/>
      <c r="GC271" s="244"/>
      <c r="GD271" s="244"/>
      <c r="GE271" s="244"/>
      <c r="GF271" s="244"/>
      <c r="GG271" s="244"/>
      <c r="GH271" s="244"/>
      <c r="GI271" s="244"/>
      <c r="GJ271" s="244"/>
      <c r="GK271" s="244"/>
      <c r="GL271" s="244"/>
      <c r="GM271" s="244"/>
      <c r="GN271" s="244"/>
      <c r="GO271" s="244"/>
      <c r="GP271" s="244"/>
      <c r="GQ271" s="244"/>
      <c r="GR271" s="244"/>
      <c r="GS271" s="244"/>
      <c r="GT271" s="244"/>
      <c r="GU271" s="244"/>
      <c r="GV271" s="244"/>
      <c r="GW271" s="244"/>
      <c r="GX271" s="244"/>
      <c r="GY271" s="244"/>
      <c r="GZ271" s="244"/>
      <c r="HA271" s="244"/>
      <c r="HB271" s="244"/>
      <c r="HC271" s="244"/>
      <c r="HD271" s="244"/>
      <c r="HE271" s="244"/>
      <c r="HF271" s="244"/>
      <c r="HG271" s="244"/>
      <c r="HH271" s="244"/>
      <c r="HI271" s="244"/>
      <c r="HJ271" s="244"/>
      <c r="HK271" s="244"/>
      <c r="HL271" s="244"/>
      <c r="HM271" s="244"/>
      <c r="HN271" s="244"/>
      <c r="HO271" s="244"/>
      <c r="HP271" s="244"/>
      <c r="HQ271" s="244"/>
      <c r="HR271" s="244"/>
      <c r="HS271" s="244"/>
      <c r="HT271" s="244"/>
      <c r="HU271" s="244"/>
      <c r="HV271" s="244"/>
      <c r="HW271" s="244"/>
      <c r="HX271" s="244"/>
      <c r="HY271" s="244"/>
      <c r="HZ271" s="244"/>
      <c r="IA271" s="244"/>
      <c r="IB271" s="244"/>
      <c r="IC271" s="244"/>
      <c r="ID271" s="244"/>
      <c r="IE271" s="244"/>
      <c r="IF271" s="244"/>
      <c r="IG271" s="244"/>
      <c r="IH271" s="244"/>
      <c r="II271" s="244"/>
      <c r="IJ271" s="244"/>
      <c r="IK271" s="244"/>
      <c r="IL271" s="244"/>
    </row>
    <row r="272" s="2" customFormat="1" ht="18" customHeight="1" spans="1:246">
      <c r="A272" s="243" t="s">
        <v>235</v>
      </c>
      <c r="B272" s="230"/>
      <c r="C272" s="157"/>
      <c r="D272" s="235">
        <v>10</v>
      </c>
      <c r="E272" s="232"/>
      <c r="F272" s="233"/>
      <c r="G272" s="245"/>
      <c r="H272" s="244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  <c r="AJ272" s="244"/>
      <c r="AK272" s="244"/>
      <c r="AL272" s="244"/>
      <c r="AM272" s="244"/>
      <c r="AN272" s="244"/>
      <c r="AO272" s="244"/>
      <c r="AP272" s="244"/>
      <c r="AQ272" s="244"/>
      <c r="AR272" s="244"/>
      <c r="AS272" s="244"/>
      <c r="AT272" s="244"/>
      <c r="AU272" s="244"/>
      <c r="AV272" s="244"/>
      <c r="AW272" s="244"/>
      <c r="AX272" s="244"/>
      <c r="AY272" s="244"/>
      <c r="AZ272" s="244"/>
      <c r="BA272" s="244"/>
      <c r="BB272" s="244"/>
      <c r="BC272" s="244"/>
      <c r="BD272" s="244"/>
      <c r="BE272" s="244"/>
      <c r="BF272" s="244"/>
      <c r="BG272" s="244"/>
      <c r="BH272" s="244"/>
      <c r="BI272" s="244"/>
      <c r="BJ272" s="244"/>
      <c r="BK272" s="244"/>
      <c r="BL272" s="244"/>
      <c r="BM272" s="244"/>
      <c r="BN272" s="244"/>
      <c r="BO272" s="244"/>
      <c r="BP272" s="244"/>
      <c r="BQ272" s="244"/>
      <c r="BR272" s="244"/>
      <c r="BS272" s="244"/>
      <c r="BT272" s="244"/>
      <c r="BU272" s="244"/>
      <c r="BV272" s="244"/>
      <c r="BW272" s="244"/>
      <c r="BX272" s="244"/>
      <c r="BY272" s="244"/>
      <c r="BZ272" s="244"/>
      <c r="CA272" s="244"/>
      <c r="CB272" s="244"/>
      <c r="CC272" s="244"/>
      <c r="CD272" s="244"/>
      <c r="CE272" s="244"/>
      <c r="CF272" s="244"/>
      <c r="CG272" s="244"/>
      <c r="CH272" s="244"/>
      <c r="CI272" s="244"/>
      <c r="CJ272" s="244"/>
      <c r="CK272" s="244"/>
      <c r="CL272" s="244"/>
      <c r="CM272" s="244"/>
      <c r="CN272" s="244"/>
      <c r="CO272" s="244"/>
      <c r="CP272" s="244"/>
      <c r="CQ272" s="244"/>
      <c r="CR272" s="244"/>
      <c r="CS272" s="244"/>
      <c r="CT272" s="244"/>
      <c r="CU272" s="244"/>
      <c r="CV272" s="244"/>
      <c r="CW272" s="244"/>
      <c r="CX272" s="244"/>
      <c r="CY272" s="244"/>
      <c r="CZ272" s="244"/>
      <c r="DA272" s="244"/>
      <c r="DB272" s="244"/>
      <c r="DC272" s="244"/>
      <c r="DD272" s="244"/>
      <c r="DE272" s="244"/>
      <c r="DF272" s="244"/>
      <c r="DG272" s="244"/>
      <c r="DH272" s="244"/>
      <c r="DI272" s="244"/>
      <c r="DJ272" s="244"/>
      <c r="DK272" s="244"/>
      <c r="DL272" s="244"/>
      <c r="DM272" s="244"/>
      <c r="DN272" s="244"/>
      <c r="DO272" s="244"/>
      <c r="DP272" s="244"/>
      <c r="DQ272" s="244"/>
      <c r="DR272" s="244"/>
      <c r="DS272" s="244"/>
      <c r="DT272" s="244"/>
      <c r="DU272" s="244"/>
      <c r="DV272" s="244"/>
      <c r="DW272" s="244"/>
      <c r="DX272" s="244"/>
      <c r="DY272" s="244"/>
      <c r="DZ272" s="244"/>
      <c r="EA272" s="244"/>
      <c r="EB272" s="244"/>
      <c r="EC272" s="244"/>
      <c r="ED272" s="244"/>
      <c r="EE272" s="244"/>
      <c r="EF272" s="244"/>
      <c r="EG272" s="244"/>
      <c r="EH272" s="244"/>
      <c r="EI272" s="244"/>
      <c r="EJ272" s="244"/>
      <c r="EK272" s="244"/>
      <c r="EL272" s="244"/>
      <c r="EM272" s="244"/>
      <c r="EN272" s="244"/>
      <c r="EO272" s="244"/>
      <c r="EP272" s="244"/>
      <c r="EQ272" s="244"/>
      <c r="ER272" s="244"/>
      <c r="ES272" s="244"/>
      <c r="ET272" s="244"/>
      <c r="EU272" s="244"/>
      <c r="EV272" s="244"/>
      <c r="EW272" s="244"/>
      <c r="EX272" s="244"/>
      <c r="EY272" s="244"/>
      <c r="EZ272" s="244"/>
      <c r="FA272" s="244"/>
      <c r="FB272" s="244"/>
      <c r="FC272" s="244"/>
      <c r="FD272" s="244"/>
      <c r="FE272" s="244"/>
      <c r="FF272" s="244"/>
      <c r="FG272" s="244"/>
      <c r="FH272" s="244"/>
      <c r="FI272" s="244"/>
      <c r="FJ272" s="244"/>
      <c r="FK272" s="244"/>
      <c r="FL272" s="244"/>
      <c r="FM272" s="244"/>
      <c r="FN272" s="244"/>
      <c r="FO272" s="244"/>
      <c r="FP272" s="244"/>
      <c r="FQ272" s="244"/>
      <c r="FR272" s="244"/>
      <c r="FS272" s="244"/>
      <c r="FT272" s="244"/>
      <c r="FU272" s="244"/>
      <c r="FV272" s="244"/>
      <c r="FW272" s="244"/>
      <c r="FX272" s="244"/>
      <c r="FY272" s="244"/>
      <c r="FZ272" s="244"/>
      <c r="GA272" s="244"/>
      <c r="GB272" s="244"/>
      <c r="GC272" s="244"/>
      <c r="GD272" s="244"/>
      <c r="GE272" s="244"/>
      <c r="GF272" s="244"/>
      <c r="GG272" s="244"/>
      <c r="GH272" s="244"/>
      <c r="GI272" s="244"/>
      <c r="GJ272" s="244"/>
      <c r="GK272" s="244"/>
      <c r="GL272" s="244"/>
      <c r="GM272" s="244"/>
      <c r="GN272" s="244"/>
      <c r="GO272" s="244"/>
      <c r="GP272" s="244"/>
      <c r="GQ272" s="244"/>
      <c r="GR272" s="244"/>
      <c r="GS272" s="244"/>
      <c r="GT272" s="244"/>
      <c r="GU272" s="244"/>
      <c r="GV272" s="244"/>
      <c r="GW272" s="244"/>
      <c r="GX272" s="244"/>
      <c r="GY272" s="244"/>
      <c r="GZ272" s="244"/>
      <c r="HA272" s="244"/>
      <c r="HB272" s="244"/>
      <c r="HC272" s="244"/>
      <c r="HD272" s="244"/>
      <c r="HE272" s="244"/>
      <c r="HF272" s="244"/>
      <c r="HG272" s="244"/>
      <c r="HH272" s="244"/>
      <c r="HI272" s="244"/>
      <c r="HJ272" s="244"/>
      <c r="HK272" s="244"/>
      <c r="HL272" s="244"/>
      <c r="HM272" s="244"/>
      <c r="HN272" s="244"/>
      <c r="HO272" s="244"/>
      <c r="HP272" s="244"/>
      <c r="HQ272" s="244"/>
      <c r="HR272" s="244"/>
      <c r="HS272" s="244"/>
      <c r="HT272" s="244"/>
      <c r="HU272" s="244"/>
      <c r="HV272" s="244"/>
      <c r="HW272" s="244"/>
      <c r="HX272" s="244"/>
      <c r="HY272" s="244"/>
      <c r="HZ272" s="244"/>
      <c r="IA272" s="244"/>
      <c r="IB272" s="244"/>
      <c r="IC272" s="244"/>
      <c r="ID272" s="244"/>
      <c r="IE272" s="244"/>
      <c r="IF272" s="244"/>
      <c r="IG272" s="244"/>
      <c r="IH272" s="244"/>
      <c r="II272" s="244"/>
      <c r="IJ272" s="244"/>
      <c r="IK272" s="244"/>
      <c r="IL272" s="244"/>
    </row>
    <row r="273" s="2" customFormat="1" ht="18" customHeight="1" spans="1:246">
      <c r="A273" s="243" t="s">
        <v>236</v>
      </c>
      <c r="B273" s="226">
        <f>SUM(B274:B278)</f>
        <v>589</v>
      </c>
      <c r="C273" s="226"/>
      <c r="D273" s="226">
        <f>SUM(D274:D278)</f>
        <v>114</v>
      </c>
      <c r="E273" s="226"/>
      <c r="F273" s="227">
        <v>0</v>
      </c>
      <c r="G273" s="245"/>
      <c r="H273" s="244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  <c r="AJ273" s="244"/>
      <c r="AK273" s="244"/>
      <c r="AL273" s="244"/>
      <c r="AM273" s="244"/>
      <c r="AN273" s="244"/>
      <c r="AO273" s="244"/>
      <c r="AP273" s="244"/>
      <c r="AQ273" s="244"/>
      <c r="AR273" s="244"/>
      <c r="AS273" s="244"/>
      <c r="AT273" s="244"/>
      <c r="AU273" s="244"/>
      <c r="AV273" s="244"/>
      <c r="AW273" s="244"/>
      <c r="AX273" s="244"/>
      <c r="AY273" s="244"/>
      <c r="AZ273" s="244"/>
      <c r="BA273" s="244"/>
      <c r="BB273" s="244"/>
      <c r="BC273" s="244"/>
      <c r="BD273" s="244"/>
      <c r="BE273" s="244"/>
      <c r="BF273" s="244"/>
      <c r="BG273" s="244"/>
      <c r="BH273" s="244"/>
      <c r="BI273" s="244"/>
      <c r="BJ273" s="244"/>
      <c r="BK273" s="244"/>
      <c r="BL273" s="244"/>
      <c r="BM273" s="244"/>
      <c r="BN273" s="244"/>
      <c r="BO273" s="244"/>
      <c r="BP273" s="244"/>
      <c r="BQ273" s="244"/>
      <c r="BR273" s="244"/>
      <c r="BS273" s="244"/>
      <c r="BT273" s="244"/>
      <c r="BU273" s="244"/>
      <c r="BV273" s="244"/>
      <c r="BW273" s="244"/>
      <c r="BX273" s="244"/>
      <c r="BY273" s="244"/>
      <c r="BZ273" s="244"/>
      <c r="CA273" s="244"/>
      <c r="CB273" s="244"/>
      <c r="CC273" s="244"/>
      <c r="CD273" s="244"/>
      <c r="CE273" s="244"/>
      <c r="CF273" s="244"/>
      <c r="CG273" s="244"/>
      <c r="CH273" s="244"/>
      <c r="CI273" s="244"/>
      <c r="CJ273" s="244"/>
      <c r="CK273" s="244"/>
      <c r="CL273" s="244"/>
      <c r="CM273" s="244"/>
      <c r="CN273" s="244"/>
      <c r="CO273" s="244"/>
      <c r="CP273" s="244"/>
      <c r="CQ273" s="244"/>
      <c r="CR273" s="244"/>
      <c r="CS273" s="244"/>
      <c r="CT273" s="244"/>
      <c r="CU273" s="244"/>
      <c r="CV273" s="244"/>
      <c r="CW273" s="244"/>
      <c r="CX273" s="244"/>
      <c r="CY273" s="244"/>
      <c r="CZ273" s="244"/>
      <c r="DA273" s="244"/>
      <c r="DB273" s="244"/>
      <c r="DC273" s="244"/>
      <c r="DD273" s="244"/>
      <c r="DE273" s="244"/>
      <c r="DF273" s="244"/>
      <c r="DG273" s="244"/>
      <c r="DH273" s="244"/>
      <c r="DI273" s="244"/>
      <c r="DJ273" s="244"/>
      <c r="DK273" s="244"/>
      <c r="DL273" s="244"/>
      <c r="DM273" s="244"/>
      <c r="DN273" s="244"/>
      <c r="DO273" s="244"/>
      <c r="DP273" s="244"/>
      <c r="DQ273" s="244"/>
      <c r="DR273" s="244"/>
      <c r="DS273" s="244"/>
      <c r="DT273" s="244"/>
      <c r="DU273" s="244"/>
      <c r="DV273" s="244"/>
      <c r="DW273" s="244"/>
      <c r="DX273" s="244"/>
      <c r="DY273" s="244"/>
      <c r="DZ273" s="244"/>
      <c r="EA273" s="244"/>
      <c r="EB273" s="244"/>
      <c r="EC273" s="244"/>
      <c r="ED273" s="244"/>
      <c r="EE273" s="244"/>
      <c r="EF273" s="244"/>
      <c r="EG273" s="244"/>
      <c r="EH273" s="244"/>
      <c r="EI273" s="244"/>
      <c r="EJ273" s="244"/>
      <c r="EK273" s="244"/>
      <c r="EL273" s="244"/>
      <c r="EM273" s="244"/>
      <c r="EN273" s="244"/>
      <c r="EO273" s="244"/>
      <c r="EP273" s="244"/>
      <c r="EQ273" s="244"/>
      <c r="ER273" s="244"/>
      <c r="ES273" s="244"/>
      <c r="ET273" s="244"/>
      <c r="EU273" s="244"/>
      <c r="EV273" s="244"/>
      <c r="EW273" s="244"/>
      <c r="EX273" s="244"/>
      <c r="EY273" s="244"/>
      <c r="EZ273" s="244"/>
      <c r="FA273" s="244"/>
      <c r="FB273" s="244"/>
      <c r="FC273" s="244"/>
      <c r="FD273" s="244"/>
      <c r="FE273" s="244"/>
      <c r="FF273" s="244"/>
      <c r="FG273" s="244"/>
      <c r="FH273" s="244"/>
      <c r="FI273" s="244"/>
      <c r="FJ273" s="244"/>
      <c r="FK273" s="244"/>
      <c r="FL273" s="244"/>
      <c r="FM273" s="244"/>
      <c r="FN273" s="244"/>
      <c r="FO273" s="244"/>
      <c r="FP273" s="244"/>
      <c r="FQ273" s="244"/>
      <c r="FR273" s="244"/>
      <c r="FS273" s="244"/>
      <c r="FT273" s="244"/>
      <c r="FU273" s="244"/>
      <c r="FV273" s="244"/>
      <c r="FW273" s="244"/>
      <c r="FX273" s="244"/>
      <c r="FY273" s="244"/>
      <c r="FZ273" s="244"/>
      <c r="GA273" s="244"/>
      <c r="GB273" s="244"/>
      <c r="GC273" s="244"/>
      <c r="GD273" s="244"/>
      <c r="GE273" s="244"/>
      <c r="GF273" s="244"/>
      <c r="GG273" s="244"/>
      <c r="GH273" s="244"/>
      <c r="GI273" s="244"/>
      <c r="GJ273" s="244"/>
      <c r="GK273" s="244"/>
      <c r="GL273" s="244"/>
      <c r="GM273" s="244"/>
      <c r="GN273" s="244"/>
      <c r="GO273" s="244"/>
      <c r="GP273" s="244"/>
      <c r="GQ273" s="244"/>
      <c r="GR273" s="244"/>
      <c r="GS273" s="244"/>
      <c r="GT273" s="244"/>
      <c r="GU273" s="244"/>
      <c r="GV273" s="244"/>
      <c r="GW273" s="244"/>
      <c r="GX273" s="244"/>
      <c r="GY273" s="244"/>
      <c r="GZ273" s="244"/>
      <c r="HA273" s="244"/>
      <c r="HB273" s="244"/>
      <c r="HC273" s="244"/>
      <c r="HD273" s="244"/>
      <c r="HE273" s="244"/>
      <c r="HF273" s="244"/>
      <c r="HG273" s="244"/>
      <c r="HH273" s="244"/>
      <c r="HI273" s="244"/>
      <c r="HJ273" s="244"/>
      <c r="HK273" s="244"/>
      <c r="HL273" s="244"/>
      <c r="HM273" s="244"/>
      <c r="HN273" s="244"/>
      <c r="HO273" s="244"/>
      <c r="HP273" s="244"/>
      <c r="HQ273" s="244"/>
      <c r="HR273" s="244"/>
      <c r="HS273" s="244"/>
      <c r="HT273" s="244"/>
      <c r="HU273" s="244"/>
      <c r="HV273" s="244"/>
      <c r="HW273" s="244"/>
      <c r="HX273" s="244"/>
      <c r="HY273" s="244"/>
      <c r="HZ273" s="244"/>
      <c r="IA273" s="244"/>
      <c r="IB273" s="244"/>
      <c r="IC273" s="244"/>
      <c r="ID273" s="244"/>
      <c r="IE273" s="244"/>
      <c r="IF273" s="244"/>
      <c r="IG273" s="244"/>
      <c r="IH273" s="244"/>
      <c r="II273" s="244"/>
      <c r="IJ273" s="244"/>
      <c r="IK273" s="244"/>
      <c r="IL273" s="244"/>
    </row>
    <row r="274" s="2" customFormat="1" ht="18" customHeight="1" spans="1:246">
      <c r="A274" s="243" t="s">
        <v>201</v>
      </c>
      <c r="B274" s="230">
        <v>34</v>
      </c>
      <c r="C274" s="157"/>
      <c r="D274" s="235">
        <v>114</v>
      </c>
      <c r="E274" s="232"/>
      <c r="F274" s="233"/>
      <c r="G274" s="245"/>
      <c r="H274" s="244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  <c r="AJ274" s="244"/>
      <c r="AK274" s="244"/>
      <c r="AL274" s="244"/>
      <c r="AM274" s="244"/>
      <c r="AN274" s="244"/>
      <c r="AO274" s="244"/>
      <c r="AP274" s="244"/>
      <c r="AQ274" s="244"/>
      <c r="AR274" s="244"/>
      <c r="AS274" s="244"/>
      <c r="AT274" s="244"/>
      <c r="AU274" s="244"/>
      <c r="AV274" s="244"/>
      <c r="AW274" s="244"/>
      <c r="AX274" s="244"/>
      <c r="AY274" s="244"/>
      <c r="AZ274" s="244"/>
      <c r="BA274" s="244"/>
      <c r="BB274" s="244"/>
      <c r="BC274" s="244"/>
      <c r="BD274" s="244"/>
      <c r="BE274" s="244"/>
      <c r="BF274" s="244"/>
      <c r="BG274" s="244"/>
      <c r="BH274" s="244"/>
      <c r="BI274" s="244"/>
      <c r="BJ274" s="244"/>
      <c r="BK274" s="244"/>
      <c r="BL274" s="244"/>
      <c r="BM274" s="244"/>
      <c r="BN274" s="244"/>
      <c r="BO274" s="244"/>
      <c r="BP274" s="244"/>
      <c r="BQ274" s="244"/>
      <c r="BR274" s="244"/>
      <c r="BS274" s="244"/>
      <c r="BT274" s="244"/>
      <c r="BU274" s="244"/>
      <c r="BV274" s="244"/>
      <c r="BW274" s="244"/>
      <c r="BX274" s="244"/>
      <c r="BY274" s="244"/>
      <c r="BZ274" s="244"/>
      <c r="CA274" s="244"/>
      <c r="CB274" s="244"/>
      <c r="CC274" s="244"/>
      <c r="CD274" s="244"/>
      <c r="CE274" s="244"/>
      <c r="CF274" s="244"/>
      <c r="CG274" s="244"/>
      <c r="CH274" s="244"/>
      <c r="CI274" s="244"/>
      <c r="CJ274" s="244"/>
      <c r="CK274" s="244"/>
      <c r="CL274" s="244"/>
      <c r="CM274" s="244"/>
      <c r="CN274" s="244"/>
      <c r="CO274" s="244"/>
      <c r="CP274" s="244"/>
      <c r="CQ274" s="244"/>
      <c r="CR274" s="244"/>
      <c r="CS274" s="244"/>
      <c r="CT274" s="244"/>
      <c r="CU274" s="244"/>
      <c r="CV274" s="244"/>
      <c r="CW274" s="244"/>
      <c r="CX274" s="244"/>
      <c r="CY274" s="244"/>
      <c r="CZ274" s="244"/>
      <c r="DA274" s="244"/>
      <c r="DB274" s="244"/>
      <c r="DC274" s="244"/>
      <c r="DD274" s="244"/>
      <c r="DE274" s="244"/>
      <c r="DF274" s="244"/>
      <c r="DG274" s="244"/>
      <c r="DH274" s="244"/>
      <c r="DI274" s="244"/>
      <c r="DJ274" s="244"/>
      <c r="DK274" s="244"/>
      <c r="DL274" s="244"/>
      <c r="DM274" s="244"/>
      <c r="DN274" s="244"/>
      <c r="DO274" s="244"/>
      <c r="DP274" s="244"/>
      <c r="DQ274" s="244"/>
      <c r="DR274" s="244"/>
      <c r="DS274" s="244"/>
      <c r="DT274" s="244"/>
      <c r="DU274" s="244"/>
      <c r="DV274" s="244"/>
      <c r="DW274" s="244"/>
      <c r="DX274" s="244"/>
      <c r="DY274" s="244"/>
      <c r="DZ274" s="244"/>
      <c r="EA274" s="244"/>
      <c r="EB274" s="244"/>
      <c r="EC274" s="244"/>
      <c r="ED274" s="244"/>
      <c r="EE274" s="244"/>
      <c r="EF274" s="244"/>
      <c r="EG274" s="244"/>
      <c r="EH274" s="244"/>
      <c r="EI274" s="244"/>
      <c r="EJ274" s="244"/>
      <c r="EK274" s="244"/>
      <c r="EL274" s="244"/>
      <c r="EM274" s="244"/>
      <c r="EN274" s="244"/>
      <c r="EO274" s="244"/>
      <c r="EP274" s="244"/>
      <c r="EQ274" s="244"/>
      <c r="ER274" s="244"/>
      <c r="ES274" s="244"/>
      <c r="ET274" s="244"/>
      <c r="EU274" s="244"/>
      <c r="EV274" s="244"/>
      <c r="EW274" s="244"/>
      <c r="EX274" s="244"/>
      <c r="EY274" s="244"/>
      <c r="EZ274" s="244"/>
      <c r="FA274" s="244"/>
      <c r="FB274" s="244"/>
      <c r="FC274" s="244"/>
      <c r="FD274" s="244"/>
      <c r="FE274" s="244"/>
      <c r="FF274" s="244"/>
      <c r="FG274" s="244"/>
      <c r="FH274" s="244"/>
      <c r="FI274" s="244"/>
      <c r="FJ274" s="244"/>
      <c r="FK274" s="244"/>
      <c r="FL274" s="244"/>
      <c r="FM274" s="244"/>
      <c r="FN274" s="244"/>
      <c r="FO274" s="244"/>
      <c r="FP274" s="244"/>
      <c r="FQ274" s="244"/>
      <c r="FR274" s="244"/>
      <c r="FS274" s="244"/>
      <c r="FT274" s="244"/>
      <c r="FU274" s="244"/>
      <c r="FV274" s="244"/>
      <c r="FW274" s="244"/>
      <c r="FX274" s="244"/>
      <c r="FY274" s="244"/>
      <c r="FZ274" s="244"/>
      <c r="GA274" s="244"/>
      <c r="GB274" s="244"/>
      <c r="GC274" s="244"/>
      <c r="GD274" s="244"/>
      <c r="GE274" s="244"/>
      <c r="GF274" s="244"/>
      <c r="GG274" s="244"/>
      <c r="GH274" s="244"/>
      <c r="GI274" s="244"/>
      <c r="GJ274" s="244"/>
      <c r="GK274" s="244"/>
      <c r="GL274" s="244"/>
      <c r="GM274" s="244"/>
      <c r="GN274" s="244"/>
      <c r="GO274" s="244"/>
      <c r="GP274" s="244"/>
      <c r="GQ274" s="244"/>
      <c r="GR274" s="244"/>
      <c r="GS274" s="244"/>
      <c r="GT274" s="244"/>
      <c r="GU274" s="244"/>
      <c r="GV274" s="244"/>
      <c r="GW274" s="244"/>
      <c r="GX274" s="244"/>
      <c r="GY274" s="244"/>
      <c r="GZ274" s="244"/>
      <c r="HA274" s="244"/>
      <c r="HB274" s="244"/>
      <c r="HC274" s="244"/>
      <c r="HD274" s="244"/>
      <c r="HE274" s="244"/>
      <c r="HF274" s="244"/>
      <c r="HG274" s="244"/>
      <c r="HH274" s="244"/>
      <c r="HI274" s="244"/>
      <c r="HJ274" s="244"/>
      <c r="HK274" s="244"/>
      <c r="HL274" s="244"/>
      <c r="HM274" s="244"/>
      <c r="HN274" s="244"/>
      <c r="HO274" s="244"/>
      <c r="HP274" s="244"/>
      <c r="HQ274" s="244"/>
      <c r="HR274" s="244"/>
      <c r="HS274" s="244"/>
      <c r="HT274" s="244"/>
      <c r="HU274" s="244"/>
      <c r="HV274" s="244"/>
      <c r="HW274" s="244"/>
      <c r="HX274" s="244"/>
      <c r="HY274" s="244"/>
      <c r="HZ274" s="244"/>
      <c r="IA274" s="244"/>
      <c r="IB274" s="244"/>
      <c r="IC274" s="244"/>
      <c r="ID274" s="244"/>
      <c r="IE274" s="244"/>
      <c r="IF274" s="244"/>
      <c r="IG274" s="244"/>
      <c r="IH274" s="244"/>
      <c r="II274" s="244"/>
      <c r="IJ274" s="244"/>
      <c r="IK274" s="244"/>
      <c r="IL274" s="244"/>
    </row>
    <row r="275" s="2" customFormat="1" ht="18" customHeight="1" spans="1:246">
      <c r="A275" s="243" t="s">
        <v>237</v>
      </c>
      <c r="B275" s="230">
        <v>55</v>
      </c>
      <c r="C275" s="157"/>
      <c r="D275" s="235"/>
      <c r="E275" s="232"/>
      <c r="F275" s="233"/>
      <c r="G275" s="245"/>
      <c r="H275" s="244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  <c r="AJ275" s="244"/>
      <c r="AK275" s="244"/>
      <c r="AL275" s="244"/>
      <c r="AM275" s="244"/>
      <c r="AN275" s="244"/>
      <c r="AO275" s="244"/>
      <c r="AP275" s="244"/>
      <c r="AQ275" s="244"/>
      <c r="AR275" s="244"/>
      <c r="AS275" s="244"/>
      <c r="AT275" s="244"/>
      <c r="AU275" s="244"/>
      <c r="AV275" s="244"/>
      <c r="AW275" s="244"/>
      <c r="AX275" s="244"/>
      <c r="AY275" s="244"/>
      <c r="AZ275" s="244"/>
      <c r="BA275" s="244"/>
      <c r="BB275" s="244"/>
      <c r="BC275" s="244"/>
      <c r="BD275" s="244"/>
      <c r="BE275" s="244"/>
      <c r="BF275" s="244"/>
      <c r="BG275" s="244"/>
      <c r="BH275" s="244"/>
      <c r="BI275" s="244"/>
      <c r="BJ275" s="244"/>
      <c r="BK275" s="244"/>
      <c r="BL275" s="244"/>
      <c r="BM275" s="244"/>
      <c r="BN275" s="244"/>
      <c r="BO275" s="244"/>
      <c r="BP275" s="244"/>
      <c r="BQ275" s="244"/>
      <c r="BR275" s="244"/>
      <c r="BS275" s="244"/>
      <c r="BT275" s="244"/>
      <c r="BU275" s="244"/>
      <c r="BV275" s="244"/>
      <c r="BW275" s="244"/>
      <c r="BX275" s="244"/>
      <c r="BY275" s="244"/>
      <c r="BZ275" s="244"/>
      <c r="CA275" s="244"/>
      <c r="CB275" s="244"/>
      <c r="CC275" s="244"/>
      <c r="CD275" s="244"/>
      <c r="CE275" s="244"/>
      <c r="CF275" s="244"/>
      <c r="CG275" s="244"/>
      <c r="CH275" s="244"/>
      <c r="CI275" s="244"/>
      <c r="CJ275" s="244"/>
      <c r="CK275" s="244"/>
      <c r="CL275" s="244"/>
      <c r="CM275" s="244"/>
      <c r="CN275" s="244"/>
      <c r="CO275" s="244"/>
      <c r="CP275" s="244"/>
      <c r="CQ275" s="244"/>
      <c r="CR275" s="244"/>
      <c r="CS275" s="244"/>
      <c r="CT275" s="244"/>
      <c r="CU275" s="244"/>
      <c r="CV275" s="244"/>
      <c r="CW275" s="244"/>
      <c r="CX275" s="244"/>
      <c r="CY275" s="244"/>
      <c r="CZ275" s="244"/>
      <c r="DA275" s="244"/>
      <c r="DB275" s="244"/>
      <c r="DC275" s="244"/>
      <c r="DD275" s="244"/>
      <c r="DE275" s="244"/>
      <c r="DF275" s="244"/>
      <c r="DG275" s="244"/>
      <c r="DH275" s="244"/>
      <c r="DI275" s="244"/>
      <c r="DJ275" s="244"/>
      <c r="DK275" s="244"/>
      <c r="DL275" s="244"/>
      <c r="DM275" s="244"/>
      <c r="DN275" s="244"/>
      <c r="DO275" s="244"/>
      <c r="DP275" s="244"/>
      <c r="DQ275" s="244"/>
      <c r="DR275" s="244"/>
      <c r="DS275" s="244"/>
      <c r="DT275" s="244"/>
      <c r="DU275" s="244"/>
      <c r="DV275" s="244"/>
      <c r="DW275" s="244"/>
      <c r="DX275" s="244"/>
      <c r="DY275" s="244"/>
      <c r="DZ275" s="244"/>
      <c r="EA275" s="244"/>
      <c r="EB275" s="244"/>
      <c r="EC275" s="244"/>
      <c r="ED275" s="244"/>
      <c r="EE275" s="244"/>
      <c r="EF275" s="244"/>
      <c r="EG275" s="244"/>
      <c r="EH275" s="244"/>
      <c r="EI275" s="244"/>
      <c r="EJ275" s="244"/>
      <c r="EK275" s="244"/>
      <c r="EL275" s="244"/>
      <c r="EM275" s="244"/>
      <c r="EN275" s="244"/>
      <c r="EO275" s="244"/>
      <c r="EP275" s="244"/>
      <c r="EQ275" s="244"/>
      <c r="ER275" s="244"/>
      <c r="ES275" s="244"/>
      <c r="ET275" s="244"/>
      <c r="EU275" s="244"/>
      <c r="EV275" s="244"/>
      <c r="EW275" s="244"/>
      <c r="EX275" s="244"/>
      <c r="EY275" s="244"/>
      <c r="EZ275" s="244"/>
      <c r="FA275" s="244"/>
      <c r="FB275" s="244"/>
      <c r="FC275" s="244"/>
      <c r="FD275" s="244"/>
      <c r="FE275" s="244"/>
      <c r="FF275" s="244"/>
      <c r="FG275" s="244"/>
      <c r="FH275" s="244"/>
      <c r="FI275" s="244"/>
      <c r="FJ275" s="244"/>
      <c r="FK275" s="244"/>
      <c r="FL275" s="244"/>
      <c r="FM275" s="244"/>
      <c r="FN275" s="244"/>
      <c r="FO275" s="244"/>
      <c r="FP275" s="244"/>
      <c r="FQ275" s="244"/>
      <c r="FR275" s="244"/>
      <c r="FS275" s="244"/>
      <c r="FT275" s="244"/>
      <c r="FU275" s="244"/>
      <c r="FV275" s="244"/>
      <c r="FW275" s="244"/>
      <c r="FX275" s="244"/>
      <c r="FY275" s="244"/>
      <c r="FZ275" s="244"/>
      <c r="GA275" s="244"/>
      <c r="GB275" s="244"/>
      <c r="GC275" s="244"/>
      <c r="GD275" s="244"/>
      <c r="GE275" s="244"/>
      <c r="GF275" s="244"/>
      <c r="GG275" s="244"/>
      <c r="GH275" s="244"/>
      <c r="GI275" s="244"/>
      <c r="GJ275" s="244"/>
      <c r="GK275" s="244"/>
      <c r="GL275" s="244"/>
      <c r="GM275" s="244"/>
      <c r="GN275" s="244"/>
      <c r="GO275" s="244"/>
      <c r="GP275" s="244"/>
      <c r="GQ275" s="244"/>
      <c r="GR275" s="244"/>
      <c r="GS275" s="244"/>
      <c r="GT275" s="244"/>
      <c r="GU275" s="244"/>
      <c r="GV275" s="244"/>
      <c r="GW275" s="244"/>
      <c r="GX275" s="244"/>
      <c r="GY275" s="244"/>
      <c r="GZ275" s="244"/>
      <c r="HA275" s="244"/>
      <c r="HB275" s="244"/>
      <c r="HC275" s="244"/>
      <c r="HD275" s="244"/>
      <c r="HE275" s="244"/>
      <c r="HF275" s="244"/>
      <c r="HG275" s="244"/>
      <c r="HH275" s="244"/>
      <c r="HI275" s="244"/>
      <c r="HJ275" s="244"/>
      <c r="HK275" s="244"/>
      <c r="HL275" s="244"/>
      <c r="HM275" s="244"/>
      <c r="HN275" s="244"/>
      <c r="HO275" s="244"/>
      <c r="HP275" s="244"/>
      <c r="HQ275" s="244"/>
      <c r="HR275" s="244"/>
      <c r="HS275" s="244"/>
      <c r="HT275" s="244"/>
      <c r="HU275" s="244"/>
      <c r="HV275" s="244"/>
      <c r="HW275" s="244"/>
      <c r="HX275" s="244"/>
      <c r="HY275" s="244"/>
      <c r="HZ275" s="244"/>
      <c r="IA275" s="244"/>
      <c r="IB275" s="244"/>
      <c r="IC275" s="244"/>
      <c r="ID275" s="244"/>
      <c r="IE275" s="244"/>
      <c r="IF275" s="244"/>
      <c r="IG275" s="244"/>
      <c r="IH275" s="244"/>
      <c r="II275" s="244"/>
      <c r="IJ275" s="244"/>
      <c r="IK275" s="244"/>
      <c r="IL275" s="244"/>
    </row>
    <row r="276" s="2" customFormat="1" ht="18" customHeight="1" spans="1:246">
      <c r="A276" s="243" t="s">
        <v>238</v>
      </c>
      <c r="B276" s="230"/>
      <c r="C276" s="157"/>
      <c r="D276" s="235"/>
      <c r="E276" s="232"/>
      <c r="F276" s="233"/>
      <c r="G276" s="245"/>
      <c r="H276" s="244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  <c r="AJ276" s="244"/>
      <c r="AK276" s="244"/>
      <c r="AL276" s="244"/>
      <c r="AM276" s="244"/>
      <c r="AN276" s="244"/>
      <c r="AO276" s="244"/>
      <c r="AP276" s="244"/>
      <c r="AQ276" s="244"/>
      <c r="AR276" s="244"/>
      <c r="AS276" s="244"/>
      <c r="AT276" s="244"/>
      <c r="AU276" s="244"/>
      <c r="AV276" s="244"/>
      <c r="AW276" s="244"/>
      <c r="AX276" s="244"/>
      <c r="AY276" s="244"/>
      <c r="AZ276" s="244"/>
      <c r="BA276" s="244"/>
      <c r="BB276" s="244"/>
      <c r="BC276" s="244"/>
      <c r="BD276" s="244"/>
      <c r="BE276" s="244"/>
      <c r="BF276" s="244"/>
      <c r="BG276" s="244"/>
      <c r="BH276" s="244"/>
      <c r="BI276" s="244"/>
      <c r="BJ276" s="244"/>
      <c r="BK276" s="244"/>
      <c r="BL276" s="244"/>
      <c r="BM276" s="244"/>
      <c r="BN276" s="244"/>
      <c r="BO276" s="244"/>
      <c r="BP276" s="244"/>
      <c r="BQ276" s="244"/>
      <c r="BR276" s="244"/>
      <c r="BS276" s="244"/>
      <c r="BT276" s="244"/>
      <c r="BU276" s="244"/>
      <c r="BV276" s="244"/>
      <c r="BW276" s="244"/>
      <c r="BX276" s="244"/>
      <c r="BY276" s="244"/>
      <c r="BZ276" s="244"/>
      <c r="CA276" s="244"/>
      <c r="CB276" s="244"/>
      <c r="CC276" s="244"/>
      <c r="CD276" s="244"/>
      <c r="CE276" s="244"/>
      <c r="CF276" s="244"/>
      <c r="CG276" s="244"/>
      <c r="CH276" s="244"/>
      <c r="CI276" s="244"/>
      <c r="CJ276" s="244"/>
      <c r="CK276" s="244"/>
      <c r="CL276" s="244"/>
      <c r="CM276" s="244"/>
      <c r="CN276" s="244"/>
      <c r="CO276" s="244"/>
      <c r="CP276" s="244"/>
      <c r="CQ276" s="244"/>
      <c r="CR276" s="244"/>
      <c r="CS276" s="244"/>
      <c r="CT276" s="244"/>
      <c r="CU276" s="244"/>
      <c r="CV276" s="244"/>
      <c r="CW276" s="244"/>
      <c r="CX276" s="244"/>
      <c r="CY276" s="244"/>
      <c r="CZ276" s="244"/>
      <c r="DA276" s="244"/>
      <c r="DB276" s="244"/>
      <c r="DC276" s="244"/>
      <c r="DD276" s="244"/>
      <c r="DE276" s="244"/>
      <c r="DF276" s="244"/>
      <c r="DG276" s="244"/>
      <c r="DH276" s="244"/>
      <c r="DI276" s="244"/>
      <c r="DJ276" s="244"/>
      <c r="DK276" s="244"/>
      <c r="DL276" s="244"/>
      <c r="DM276" s="244"/>
      <c r="DN276" s="244"/>
      <c r="DO276" s="244"/>
      <c r="DP276" s="244"/>
      <c r="DQ276" s="244"/>
      <c r="DR276" s="244"/>
      <c r="DS276" s="244"/>
      <c r="DT276" s="244"/>
      <c r="DU276" s="244"/>
      <c r="DV276" s="244"/>
      <c r="DW276" s="244"/>
      <c r="DX276" s="244"/>
      <c r="DY276" s="244"/>
      <c r="DZ276" s="244"/>
      <c r="EA276" s="244"/>
      <c r="EB276" s="244"/>
      <c r="EC276" s="244"/>
      <c r="ED276" s="244"/>
      <c r="EE276" s="244"/>
      <c r="EF276" s="244"/>
      <c r="EG276" s="244"/>
      <c r="EH276" s="244"/>
      <c r="EI276" s="244"/>
      <c r="EJ276" s="244"/>
      <c r="EK276" s="244"/>
      <c r="EL276" s="244"/>
      <c r="EM276" s="244"/>
      <c r="EN276" s="244"/>
      <c r="EO276" s="244"/>
      <c r="EP276" s="244"/>
      <c r="EQ276" s="244"/>
      <c r="ER276" s="244"/>
      <c r="ES276" s="244"/>
      <c r="ET276" s="244"/>
      <c r="EU276" s="244"/>
      <c r="EV276" s="244"/>
      <c r="EW276" s="244"/>
      <c r="EX276" s="244"/>
      <c r="EY276" s="244"/>
      <c r="EZ276" s="244"/>
      <c r="FA276" s="244"/>
      <c r="FB276" s="244"/>
      <c r="FC276" s="244"/>
      <c r="FD276" s="244"/>
      <c r="FE276" s="244"/>
      <c r="FF276" s="244"/>
      <c r="FG276" s="244"/>
      <c r="FH276" s="244"/>
      <c r="FI276" s="244"/>
      <c r="FJ276" s="244"/>
      <c r="FK276" s="244"/>
      <c r="FL276" s="244"/>
      <c r="FM276" s="244"/>
      <c r="FN276" s="244"/>
      <c r="FO276" s="244"/>
      <c r="FP276" s="244"/>
      <c r="FQ276" s="244"/>
      <c r="FR276" s="244"/>
      <c r="FS276" s="244"/>
      <c r="FT276" s="244"/>
      <c r="FU276" s="244"/>
      <c r="FV276" s="244"/>
      <c r="FW276" s="244"/>
      <c r="FX276" s="244"/>
      <c r="FY276" s="244"/>
      <c r="FZ276" s="244"/>
      <c r="GA276" s="244"/>
      <c r="GB276" s="244"/>
      <c r="GC276" s="244"/>
      <c r="GD276" s="244"/>
      <c r="GE276" s="244"/>
      <c r="GF276" s="244"/>
      <c r="GG276" s="244"/>
      <c r="GH276" s="244"/>
      <c r="GI276" s="244"/>
      <c r="GJ276" s="244"/>
      <c r="GK276" s="244"/>
      <c r="GL276" s="244"/>
      <c r="GM276" s="244"/>
      <c r="GN276" s="244"/>
      <c r="GO276" s="244"/>
      <c r="GP276" s="244"/>
      <c r="GQ276" s="244"/>
      <c r="GR276" s="244"/>
      <c r="GS276" s="244"/>
      <c r="GT276" s="244"/>
      <c r="GU276" s="244"/>
      <c r="GV276" s="244"/>
      <c r="GW276" s="244"/>
      <c r="GX276" s="244"/>
      <c r="GY276" s="244"/>
      <c r="GZ276" s="244"/>
      <c r="HA276" s="244"/>
      <c r="HB276" s="244"/>
      <c r="HC276" s="244"/>
      <c r="HD276" s="244"/>
      <c r="HE276" s="244"/>
      <c r="HF276" s="244"/>
      <c r="HG276" s="244"/>
      <c r="HH276" s="244"/>
      <c r="HI276" s="244"/>
      <c r="HJ276" s="244"/>
      <c r="HK276" s="244"/>
      <c r="HL276" s="244"/>
      <c r="HM276" s="244"/>
      <c r="HN276" s="244"/>
      <c r="HO276" s="244"/>
      <c r="HP276" s="244"/>
      <c r="HQ276" s="244"/>
      <c r="HR276" s="244"/>
      <c r="HS276" s="244"/>
      <c r="HT276" s="244"/>
      <c r="HU276" s="244"/>
      <c r="HV276" s="244"/>
      <c r="HW276" s="244"/>
      <c r="HX276" s="244"/>
      <c r="HY276" s="244"/>
      <c r="HZ276" s="244"/>
      <c r="IA276" s="244"/>
      <c r="IB276" s="244"/>
      <c r="IC276" s="244"/>
      <c r="ID276" s="244"/>
      <c r="IE276" s="244"/>
      <c r="IF276" s="244"/>
      <c r="IG276" s="244"/>
      <c r="IH276" s="244"/>
      <c r="II276" s="244"/>
      <c r="IJ276" s="244"/>
      <c r="IK276" s="244"/>
      <c r="IL276" s="244"/>
    </row>
    <row r="277" s="2" customFormat="1" ht="18" customHeight="1" spans="1:246">
      <c r="A277" s="243" t="s">
        <v>239</v>
      </c>
      <c r="B277" s="230">
        <v>500</v>
      </c>
      <c r="C277" s="157"/>
      <c r="D277" s="235"/>
      <c r="E277" s="232"/>
      <c r="F277" s="233"/>
      <c r="G277" s="245"/>
      <c r="H277" s="244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  <c r="AJ277" s="244"/>
      <c r="AK277" s="244"/>
      <c r="AL277" s="244"/>
      <c r="AM277" s="244"/>
      <c r="AN277" s="244"/>
      <c r="AO277" s="244"/>
      <c r="AP277" s="244"/>
      <c r="AQ277" s="244"/>
      <c r="AR277" s="244"/>
      <c r="AS277" s="244"/>
      <c r="AT277" s="244"/>
      <c r="AU277" s="244"/>
      <c r="AV277" s="244"/>
      <c r="AW277" s="244"/>
      <c r="AX277" s="244"/>
      <c r="AY277" s="244"/>
      <c r="AZ277" s="244"/>
      <c r="BA277" s="244"/>
      <c r="BB277" s="244"/>
      <c r="BC277" s="244"/>
      <c r="BD277" s="244"/>
      <c r="BE277" s="244"/>
      <c r="BF277" s="244"/>
      <c r="BG277" s="244"/>
      <c r="BH277" s="244"/>
      <c r="BI277" s="244"/>
      <c r="BJ277" s="244"/>
      <c r="BK277" s="244"/>
      <c r="BL277" s="244"/>
      <c r="BM277" s="244"/>
      <c r="BN277" s="244"/>
      <c r="BO277" s="244"/>
      <c r="BP277" s="244"/>
      <c r="BQ277" s="244"/>
      <c r="BR277" s="244"/>
      <c r="BS277" s="244"/>
      <c r="BT277" s="244"/>
      <c r="BU277" s="244"/>
      <c r="BV277" s="244"/>
      <c r="BW277" s="244"/>
      <c r="BX277" s="244"/>
      <c r="BY277" s="244"/>
      <c r="BZ277" s="244"/>
      <c r="CA277" s="244"/>
      <c r="CB277" s="244"/>
      <c r="CC277" s="244"/>
      <c r="CD277" s="244"/>
      <c r="CE277" s="244"/>
      <c r="CF277" s="244"/>
      <c r="CG277" s="244"/>
      <c r="CH277" s="244"/>
      <c r="CI277" s="244"/>
      <c r="CJ277" s="244"/>
      <c r="CK277" s="244"/>
      <c r="CL277" s="244"/>
      <c r="CM277" s="244"/>
      <c r="CN277" s="244"/>
      <c r="CO277" s="244"/>
      <c r="CP277" s="244"/>
      <c r="CQ277" s="244"/>
      <c r="CR277" s="244"/>
      <c r="CS277" s="244"/>
      <c r="CT277" s="244"/>
      <c r="CU277" s="244"/>
      <c r="CV277" s="244"/>
      <c r="CW277" s="244"/>
      <c r="CX277" s="244"/>
      <c r="CY277" s="244"/>
      <c r="CZ277" s="244"/>
      <c r="DA277" s="244"/>
      <c r="DB277" s="244"/>
      <c r="DC277" s="244"/>
      <c r="DD277" s="244"/>
      <c r="DE277" s="244"/>
      <c r="DF277" s="244"/>
      <c r="DG277" s="244"/>
      <c r="DH277" s="244"/>
      <c r="DI277" s="244"/>
      <c r="DJ277" s="244"/>
      <c r="DK277" s="244"/>
      <c r="DL277" s="244"/>
      <c r="DM277" s="244"/>
      <c r="DN277" s="244"/>
      <c r="DO277" s="244"/>
      <c r="DP277" s="244"/>
      <c r="DQ277" s="244"/>
      <c r="DR277" s="244"/>
      <c r="DS277" s="244"/>
      <c r="DT277" s="244"/>
      <c r="DU277" s="244"/>
      <c r="DV277" s="244"/>
      <c r="DW277" s="244"/>
      <c r="DX277" s="244"/>
      <c r="DY277" s="244"/>
      <c r="DZ277" s="244"/>
      <c r="EA277" s="244"/>
      <c r="EB277" s="244"/>
      <c r="EC277" s="244"/>
      <c r="ED277" s="244"/>
      <c r="EE277" s="244"/>
      <c r="EF277" s="244"/>
      <c r="EG277" s="244"/>
      <c r="EH277" s="244"/>
      <c r="EI277" s="244"/>
      <c r="EJ277" s="244"/>
      <c r="EK277" s="244"/>
      <c r="EL277" s="244"/>
      <c r="EM277" s="244"/>
      <c r="EN277" s="244"/>
      <c r="EO277" s="244"/>
      <c r="EP277" s="244"/>
      <c r="EQ277" s="244"/>
      <c r="ER277" s="244"/>
      <c r="ES277" s="244"/>
      <c r="ET277" s="244"/>
      <c r="EU277" s="244"/>
      <c r="EV277" s="244"/>
      <c r="EW277" s="244"/>
      <c r="EX277" s="244"/>
      <c r="EY277" s="244"/>
      <c r="EZ277" s="244"/>
      <c r="FA277" s="244"/>
      <c r="FB277" s="244"/>
      <c r="FC277" s="244"/>
      <c r="FD277" s="244"/>
      <c r="FE277" s="244"/>
      <c r="FF277" s="244"/>
      <c r="FG277" s="244"/>
      <c r="FH277" s="244"/>
      <c r="FI277" s="244"/>
      <c r="FJ277" s="244"/>
      <c r="FK277" s="244"/>
      <c r="FL277" s="244"/>
      <c r="FM277" s="244"/>
      <c r="FN277" s="244"/>
      <c r="FO277" s="244"/>
      <c r="FP277" s="244"/>
      <c r="FQ277" s="244"/>
      <c r="FR277" s="244"/>
      <c r="FS277" s="244"/>
      <c r="FT277" s="244"/>
      <c r="FU277" s="244"/>
      <c r="FV277" s="244"/>
      <c r="FW277" s="244"/>
      <c r="FX277" s="244"/>
      <c r="FY277" s="244"/>
      <c r="FZ277" s="244"/>
      <c r="GA277" s="244"/>
      <c r="GB277" s="244"/>
      <c r="GC277" s="244"/>
      <c r="GD277" s="244"/>
      <c r="GE277" s="244"/>
      <c r="GF277" s="244"/>
      <c r="GG277" s="244"/>
      <c r="GH277" s="244"/>
      <c r="GI277" s="244"/>
      <c r="GJ277" s="244"/>
      <c r="GK277" s="244"/>
      <c r="GL277" s="244"/>
      <c r="GM277" s="244"/>
      <c r="GN277" s="244"/>
      <c r="GO277" s="244"/>
      <c r="GP277" s="244"/>
      <c r="GQ277" s="244"/>
      <c r="GR277" s="244"/>
      <c r="GS277" s="244"/>
      <c r="GT277" s="244"/>
      <c r="GU277" s="244"/>
      <c r="GV277" s="244"/>
      <c r="GW277" s="244"/>
      <c r="GX277" s="244"/>
      <c r="GY277" s="244"/>
      <c r="GZ277" s="244"/>
      <c r="HA277" s="244"/>
      <c r="HB277" s="244"/>
      <c r="HC277" s="244"/>
      <c r="HD277" s="244"/>
      <c r="HE277" s="244"/>
      <c r="HF277" s="244"/>
      <c r="HG277" s="244"/>
      <c r="HH277" s="244"/>
      <c r="HI277" s="244"/>
      <c r="HJ277" s="244"/>
      <c r="HK277" s="244"/>
      <c r="HL277" s="244"/>
      <c r="HM277" s="244"/>
      <c r="HN277" s="244"/>
      <c r="HO277" s="244"/>
      <c r="HP277" s="244"/>
      <c r="HQ277" s="244"/>
      <c r="HR277" s="244"/>
      <c r="HS277" s="244"/>
      <c r="HT277" s="244"/>
      <c r="HU277" s="244"/>
      <c r="HV277" s="244"/>
      <c r="HW277" s="244"/>
      <c r="HX277" s="244"/>
      <c r="HY277" s="244"/>
      <c r="HZ277" s="244"/>
      <c r="IA277" s="244"/>
      <c r="IB277" s="244"/>
      <c r="IC277" s="244"/>
      <c r="ID277" s="244"/>
      <c r="IE277" s="244"/>
      <c r="IF277" s="244"/>
      <c r="IG277" s="244"/>
      <c r="IH277" s="244"/>
      <c r="II277" s="244"/>
      <c r="IJ277" s="244"/>
      <c r="IK277" s="244"/>
      <c r="IL277" s="244"/>
    </row>
    <row r="278" s="2" customFormat="1" ht="18" customHeight="1" spans="1:246">
      <c r="A278" s="243" t="s">
        <v>240</v>
      </c>
      <c r="B278" s="230"/>
      <c r="C278" s="157"/>
      <c r="D278" s="235"/>
      <c r="E278" s="232"/>
      <c r="F278" s="233"/>
      <c r="G278" s="245"/>
      <c r="H278" s="244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  <c r="AJ278" s="244"/>
      <c r="AK278" s="244"/>
      <c r="AL278" s="244"/>
      <c r="AM278" s="244"/>
      <c r="AN278" s="244"/>
      <c r="AO278" s="244"/>
      <c r="AP278" s="244"/>
      <c r="AQ278" s="244"/>
      <c r="AR278" s="244"/>
      <c r="AS278" s="244"/>
      <c r="AT278" s="244"/>
      <c r="AU278" s="244"/>
      <c r="AV278" s="244"/>
      <c r="AW278" s="244"/>
      <c r="AX278" s="244"/>
      <c r="AY278" s="244"/>
      <c r="AZ278" s="244"/>
      <c r="BA278" s="244"/>
      <c r="BB278" s="244"/>
      <c r="BC278" s="244"/>
      <c r="BD278" s="244"/>
      <c r="BE278" s="244"/>
      <c r="BF278" s="244"/>
      <c r="BG278" s="244"/>
      <c r="BH278" s="244"/>
      <c r="BI278" s="244"/>
      <c r="BJ278" s="244"/>
      <c r="BK278" s="244"/>
      <c r="BL278" s="244"/>
      <c r="BM278" s="244"/>
      <c r="BN278" s="244"/>
      <c r="BO278" s="244"/>
      <c r="BP278" s="244"/>
      <c r="BQ278" s="244"/>
      <c r="BR278" s="244"/>
      <c r="BS278" s="244"/>
      <c r="BT278" s="244"/>
      <c r="BU278" s="244"/>
      <c r="BV278" s="244"/>
      <c r="BW278" s="244"/>
      <c r="BX278" s="244"/>
      <c r="BY278" s="244"/>
      <c r="BZ278" s="244"/>
      <c r="CA278" s="244"/>
      <c r="CB278" s="244"/>
      <c r="CC278" s="244"/>
      <c r="CD278" s="244"/>
      <c r="CE278" s="244"/>
      <c r="CF278" s="244"/>
      <c r="CG278" s="244"/>
      <c r="CH278" s="244"/>
      <c r="CI278" s="244"/>
      <c r="CJ278" s="244"/>
      <c r="CK278" s="244"/>
      <c r="CL278" s="244"/>
      <c r="CM278" s="244"/>
      <c r="CN278" s="244"/>
      <c r="CO278" s="244"/>
      <c r="CP278" s="244"/>
      <c r="CQ278" s="244"/>
      <c r="CR278" s="244"/>
      <c r="CS278" s="244"/>
      <c r="CT278" s="244"/>
      <c r="CU278" s="244"/>
      <c r="CV278" s="244"/>
      <c r="CW278" s="244"/>
      <c r="CX278" s="244"/>
      <c r="CY278" s="244"/>
      <c r="CZ278" s="244"/>
      <c r="DA278" s="244"/>
      <c r="DB278" s="244"/>
      <c r="DC278" s="244"/>
      <c r="DD278" s="244"/>
      <c r="DE278" s="244"/>
      <c r="DF278" s="244"/>
      <c r="DG278" s="244"/>
      <c r="DH278" s="244"/>
      <c r="DI278" s="244"/>
      <c r="DJ278" s="244"/>
      <c r="DK278" s="244"/>
      <c r="DL278" s="244"/>
      <c r="DM278" s="244"/>
      <c r="DN278" s="244"/>
      <c r="DO278" s="244"/>
      <c r="DP278" s="244"/>
      <c r="DQ278" s="244"/>
      <c r="DR278" s="244"/>
      <c r="DS278" s="244"/>
      <c r="DT278" s="244"/>
      <c r="DU278" s="244"/>
      <c r="DV278" s="244"/>
      <c r="DW278" s="244"/>
      <c r="DX278" s="244"/>
      <c r="DY278" s="244"/>
      <c r="DZ278" s="244"/>
      <c r="EA278" s="244"/>
      <c r="EB278" s="244"/>
      <c r="EC278" s="244"/>
      <c r="ED278" s="244"/>
      <c r="EE278" s="244"/>
      <c r="EF278" s="244"/>
      <c r="EG278" s="244"/>
      <c r="EH278" s="244"/>
      <c r="EI278" s="244"/>
      <c r="EJ278" s="244"/>
      <c r="EK278" s="244"/>
      <c r="EL278" s="244"/>
      <c r="EM278" s="244"/>
      <c r="EN278" s="244"/>
      <c r="EO278" s="244"/>
      <c r="EP278" s="244"/>
      <c r="EQ278" s="244"/>
      <c r="ER278" s="244"/>
      <c r="ES278" s="244"/>
      <c r="ET278" s="244"/>
      <c r="EU278" s="244"/>
      <c r="EV278" s="244"/>
      <c r="EW278" s="244"/>
      <c r="EX278" s="244"/>
      <c r="EY278" s="244"/>
      <c r="EZ278" s="244"/>
      <c r="FA278" s="244"/>
      <c r="FB278" s="244"/>
      <c r="FC278" s="244"/>
      <c r="FD278" s="244"/>
      <c r="FE278" s="244"/>
      <c r="FF278" s="244"/>
      <c r="FG278" s="244"/>
      <c r="FH278" s="244"/>
      <c r="FI278" s="244"/>
      <c r="FJ278" s="244"/>
      <c r="FK278" s="244"/>
      <c r="FL278" s="244"/>
      <c r="FM278" s="244"/>
      <c r="FN278" s="244"/>
      <c r="FO278" s="244"/>
      <c r="FP278" s="244"/>
      <c r="FQ278" s="244"/>
      <c r="FR278" s="244"/>
      <c r="FS278" s="244"/>
      <c r="FT278" s="244"/>
      <c r="FU278" s="244"/>
      <c r="FV278" s="244"/>
      <c r="FW278" s="244"/>
      <c r="FX278" s="244"/>
      <c r="FY278" s="244"/>
      <c r="FZ278" s="244"/>
      <c r="GA278" s="244"/>
      <c r="GB278" s="244"/>
      <c r="GC278" s="244"/>
      <c r="GD278" s="244"/>
      <c r="GE278" s="244"/>
      <c r="GF278" s="244"/>
      <c r="GG278" s="244"/>
      <c r="GH278" s="244"/>
      <c r="GI278" s="244"/>
      <c r="GJ278" s="244"/>
      <c r="GK278" s="244"/>
      <c r="GL278" s="244"/>
      <c r="GM278" s="244"/>
      <c r="GN278" s="244"/>
      <c r="GO278" s="244"/>
      <c r="GP278" s="244"/>
      <c r="GQ278" s="244"/>
      <c r="GR278" s="244"/>
      <c r="GS278" s="244"/>
      <c r="GT278" s="244"/>
      <c r="GU278" s="244"/>
      <c r="GV278" s="244"/>
      <c r="GW278" s="244"/>
      <c r="GX278" s="244"/>
      <c r="GY278" s="244"/>
      <c r="GZ278" s="244"/>
      <c r="HA278" s="244"/>
      <c r="HB278" s="244"/>
      <c r="HC278" s="244"/>
      <c r="HD278" s="244"/>
      <c r="HE278" s="244"/>
      <c r="HF278" s="244"/>
      <c r="HG278" s="244"/>
      <c r="HH278" s="244"/>
      <c r="HI278" s="244"/>
      <c r="HJ278" s="244"/>
      <c r="HK278" s="244"/>
      <c r="HL278" s="244"/>
      <c r="HM278" s="244"/>
      <c r="HN278" s="244"/>
      <c r="HO278" s="244"/>
      <c r="HP278" s="244"/>
      <c r="HQ278" s="244"/>
      <c r="HR278" s="244"/>
      <c r="HS278" s="244"/>
      <c r="HT278" s="244"/>
      <c r="HU278" s="244"/>
      <c r="HV278" s="244"/>
      <c r="HW278" s="244"/>
      <c r="HX278" s="244"/>
      <c r="HY278" s="244"/>
      <c r="HZ278" s="244"/>
      <c r="IA278" s="244"/>
      <c r="IB278" s="244"/>
      <c r="IC278" s="244"/>
      <c r="ID278" s="244"/>
      <c r="IE278" s="244"/>
      <c r="IF278" s="244"/>
      <c r="IG278" s="244"/>
      <c r="IH278" s="244"/>
      <c r="II278" s="244"/>
      <c r="IJ278" s="244"/>
      <c r="IK278" s="244"/>
      <c r="IL278" s="244"/>
    </row>
    <row r="279" s="2" customFormat="1" ht="18" customHeight="1" spans="1:246">
      <c r="A279" s="243" t="s">
        <v>241</v>
      </c>
      <c r="B279" s="226">
        <f t="shared" ref="B279:F279" si="1">B280</f>
        <v>150</v>
      </c>
      <c r="C279" s="226"/>
      <c r="D279" s="226">
        <f t="shared" si="1"/>
        <v>28</v>
      </c>
      <c r="E279" s="226"/>
      <c r="F279" s="226">
        <f t="shared" si="1"/>
        <v>0</v>
      </c>
      <c r="G279" s="245"/>
      <c r="H279" s="244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  <c r="AJ279" s="244"/>
      <c r="AK279" s="244"/>
      <c r="AL279" s="244"/>
      <c r="AM279" s="244"/>
      <c r="AN279" s="244"/>
      <c r="AO279" s="244"/>
      <c r="AP279" s="244"/>
      <c r="AQ279" s="244"/>
      <c r="AR279" s="244"/>
      <c r="AS279" s="244"/>
      <c r="AT279" s="244"/>
      <c r="AU279" s="244"/>
      <c r="AV279" s="244"/>
      <c r="AW279" s="244"/>
      <c r="AX279" s="244"/>
      <c r="AY279" s="244"/>
      <c r="AZ279" s="244"/>
      <c r="BA279" s="244"/>
      <c r="BB279" s="244"/>
      <c r="BC279" s="244"/>
      <c r="BD279" s="244"/>
      <c r="BE279" s="244"/>
      <c r="BF279" s="244"/>
      <c r="BG279" s="244"/>
      <c r="BH279" s="244"/>
      <c r="BI279" s="244"/>
      <c r="BJ279" s="244"/>
      <c r="BK279" s="244"/>
      <c r="BL279" s="244"/>
      <c r="BM279" s="244"/>
      <c r="BN279" s="244"/>
      <c r="BO279" s="244"/>
      <c r="BP279" s="244"/>
      <c r="BQ279" s="244"/>
      <c r="BR279" s="244"/>
      <c r="BS279" s="244"/>
      <c r="BT279" s="244"/>
      <c r="BU279" s="244"/>
      <c r="BV279" s="244"/>
      <c r="BW279" s="244"/>
      <c r="BX279" s="244"/>
      <c r="BY279" s="244"/>
      <c r="BZ279" s="244"/>
      <c r="CA279" s="244"/>
      <c r="CB279" s="244"/>
      <c r="CC279" s="244"/>
      <c r="CD279" s="244"/>
      <c r="CE279" s="244"/>
      <c r="CF279" s="244"/>
      <c r="CG279" s="244"/>
      <c r="CH279" s="244"/>
      <c r="CI279" s="244"/>
      <c r="CJ279" s="244"/>
      <c r="CK279" s="244"/>
      <c r="CL279" s="244"/>
      <c r="CM279" s="244"/>
      <c r="CN279" s="244"/>
      <c r="CO279" s="244"/>
      <c r="CP279" s="244"/>
      <c r="CQ279" s="244"/>
      <c r="CR279" s="244"/>
      <c r="CS279" s="244"/>
      <c r="CT279" s="244"/>
      <c r="CU279" s="244"/>
      <c r="CV279" s="244"/>
      <c r="CW279" s="244"/>
      <c r="CX279" s="244"/>
      <c r="CY279" s="244"/>
      <c r="CZ279" s="244"/>
      <c r="DA279" s="244"/>
      <c r="DB279" s="244"/>
      <c r="DC279" s="244"/>
      <c r="DD279" s="244"/>
      <c r="DE279" s="244"/>
      <c r="DF279" s="244"/>
      <c r="DG279" s="244"/>
      <c r="DH279" s="244"/>
      <c r="DI279" s="244"/>
      <c r="DJ279" s="244"/>
      <c r="DK279" s="244"/>
      <c r="DL279" s="244"/>
      <c r="DM279" s="244"/>
      <c r="DN279" s="244"/>
      <c r="DO279" s="244"/>
      <c r="DP279" s="244"/>
      <c r="DQ279" s="244"/>
      <c r="DR279" s="244"/>
      <c r="DS279" s="244"/>
      <c r="DT279" s="244"/>
      <c r="DU279" s="244"/>
      <c r="DV279" s="244"/>
      <c r="DW279" s="244"/>
      <c r="DX279" s="244"/>
      <c r="DY279" s="244"/>
      <c r="DZ279" s="244"/>
      <c r="EA279" s="244"/>
      <c r="EB279" s="244"/>
      <c r="EC279" s="244"/>
      <c r="ED279" s="244"/>
      <c r="EE279" s="244"/>
      <c r="EF279" s="244"/>
      <c r="EG279" s="244"/>
      <c r="EH279" s="244"/>
      <c r="EI279" s="244"/>
      <c r="EJ279" s="244"/>
      <c r="EK279" s="244"/>
      <c r="EL279" s="244"/>
      <c r="EM279" s="244"/>
      <c r="EN279" s="244"/>
      <c r="EO279" s="244"/>
      <c r="EP279" s="244"/>
      <c r="EQ279" s="244"/>
      <c r="ER279" s="244"/>
      <c r="ES279" s="244"/>
      <c r="ET279" s="244"/>
      <c r="EU279" s="244"/>
      <c r="EV279" s="244"/>
      <c r="EW279" s="244"/>
      <c r="EX279" s="244"/>
      <c r="EY279" s="244"/>
      <c r="EZ279" s="244"/>
      <c r="FA279" s="244"/>
      <c r="FB279" s="244"/>
      <c r="FC279" s="244"/>
      <c r="FD279" s="244"/>
      <c r="FE279" s="244"/>
      <c r="FF279" s="244"/>
      <c r="FG279" s="244"/>
      <c r="FH279" s="244"/>
      <c r="FI279" s="244"/>
      <c r="FJ279" s="244"/>
      <c r="FK279" s="244"/>
      <c r="FL279" s="244"/>
      <c r="FM279" s="244"/>
      <c r="FN279" s="244"/>
      <c r="FO279" s="244"/>
      <c r="FP279" s="244"/>
      <c r="FQ279" s="244"/>
      <c r="FR279" s="244"/>
      <c r="FS279" s="244"/>
      <c r="FT279" s="244"/>
      <c r="FU279" s="244"/>
      <c r="FV279" s="244"/>
      <c r="FW279" s="244"/>
      <c r="FX279" s="244"/>
      <c r="FY279" s="244"/>
      <c r="FZ279" s="244"/>
      <c r="GA279" s="244"/>
      <c r="GB279" s="244"/>
      <c r="GC279" s="244"/>
      <c r="GD279" s="244"/>
      <c r="GE279" s="244"/>
      <c r="GF279" s="244"/>
      <c r="GG279" s="244"/>
      <c r="GH279" s="244"/>
      <c r="GI279" s="244"/>
      <c r="GJ279" s="244"/>
      <c r="GK279" s="244"/>
      <c r="GL279" s="244"/>
      <c r="GM279" s="244"/>
      <c r="GN279" s="244"/>
      <c r="GO279" s="244"/>
      <c r="GP279" s="244"/>
      <c r="GQ279" s="244"/>
      <c r="GR279" s="244"/>
      <c r="GS279" s="244"/>
      <c r="GT279" s="244"/>
      <c r="GU279" s="244"/>
      <c r="GV279" s="244"/>
      <c r="GW279" s="244"/>
      <c r="GX279" s="244"/>
      <c r="GY279" s="244"/>
      <c r="GZ279" s="244"/>
      <c r="HA279" s="244"/>
      <c r="HB279" s="244"/>
      <c r="HC279" s="244"/>
      <c r="HD279" s="244"/>
      <c r="HE279" s="244"/>
      <c r="HF279" s="244"/>
      <c r="HG279" s="244"/>
      <c r="HH279" s="244"/>
      <c r="HI279" s="244"/>
      <c r="HJ279" s="244"/>
      <c r="HK279" s="244"/>
      <c r="HL279" s="244"/>
      <c r="HM279" s="244"/>
      <c r="HN279" s="244"/>
      <c r="HO279" s="244"/>
      <c r="HP279" s="244"/>
      <c r="HQ279" s="244"/>
      <c r="HR279" s="244"/>
      <c r="HS279" s="244"/>
      <c r="HT279" s="244"/>
      <c r="HU279" s="244"/>
      <c r="HV279" s="244"/>
      <c r="HW279" s="244"/>
      <c r="HX279" s="244"/>
      <c r="HY279" s="244"/>
      <c r="HZ279" s="244"/>
      <c r="IA279" s="244"/>
      <c r="IB279" s="244"/>
      <c r="IC279" s="244"/>
      <c r="ID279" s="244"/>
      <c r="IE279" s="244"/>
      <c r="IF279" s="244"/>
      <c r="IG279" s="244"/>
      <c r="IH279" s="244"/>
      <c r="II279" s="244"/>
      <c r="IJ279" s="244"/>
      <c r="IK279" s="244"/>
      <c r="IL279" s="244"/>
    </row>
    <row r="280" s="2" customFormat="1" ht="18" customHeight="1" spans="1:246">
      <c r="A280" s="243" t="s">
        <v>242</v>
      </c>
      <c r="B280" s="230">
        <v>150</v>
      </c>
      <c r="C280" s="157"/>
      <c r="D280" s="235">
        <v>28</v>
      </c>
      <c r="E280" s="232"/>
      <c r="F280" s="233"/>
      <c r="G280" s="245"/>
      <c r="H280" s="244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  <c r="AJ280" s="244"/>
      <c r="AK280" s="244"/>
      <c r="AL280" s="244"/>
      <c r="AM280" s="244"/>
      <c r="AN280" s="244"/>
      <c r="AO280" s="244"/>
      <c r="AP280" s="244"/>
      <c r="AQ280" s="244"/>
      <c r="AR280" s="244"/>
      <c r="AS280" s="244"/>
      <c r="AT280" s="244"/>
      <c r="AU280" s="244"/>
      <c r="AV280" s="244"/>
      <c r="AW280" s="244"/>
      <c r="AX280" s="244"/>
      <c r="AY280" s="244"/>
      <c r="AZ280" s="244"/>
      <c r="BA280" s="244"/>
      <c r="BB280" s="244"/>
      <c r="BC280" s="244"/>
      <c r="BD280" s="244"/>
      <c r="BE280" s="244"/>
      <c r="BF280" s="244"/>
      <c r="BG280" s="244"/>
      <c r="BH280" s="244"/>
      <c r="BI280" s="244"/>
      <c r="BJ280" s="244"/>
      <c r="BK280" s="244"/>
      <c r="BL280" s="244"/>
      <c r="BM280" s="244"/>
      <c r="BN280" s="244"/>
      <c r="BO280" s="244"/>
      <c r="BP280" s="244"/>
      <c r="BQ280" s="244"/>
      <c r="BR280" s="244"/>
      <c r="BS280" s="244"/>
      <c r="BT280" s="244"/>
      <c r="BU280" s="244"/>
      <c r="BV280" s="244"/>
      <c r="BW280" s="244"/>
      <c r="BX280" s="244"/>
      <c r="BY280" s="244"/>
      <c r="BZ280" s="244"/>
      <c r="CA280" s="244"/>
      <c r="CB280" s="244"/>
      <c r="CC280" s="244"/>
      <c r="CD280" s="244"/>
      <c r="CE280" s="244"/>
      <c r="CF280" s="244"/>
      <c r="CG280" s="244"/>
      <c r="CH280" s="244"/>
      <c r="CI280" s="244"/>
      <c r="CJ280" s="244"/>
      <c r="CK280" s="244"/>
      <c r="CL280" s="244"/>
      <c r="CM280" s="244"/>
      <c r="CN280" s="244"/>
      <c r="CO280" s="244"/>
      <c r="CP280" s="244"/>
      <c r="CQ280" s="244"/>
      <c r="CR280" s="244"/>
      <c r="CS280" s="244"/>
      <c r="CT280" s="244"/>
      <c r="CU280" s="244"/>
      <c r="CV280" s="244"/>
      <c r="CW280" s="244"/>
      <c r="CX280" s="244"/>
      <c r="CY280" s="244"/>
      <c r="CZ280" s="244"/>
      <c r="DA280" s="244"/>
      <c r="DB280" s="244"/>
      <c r="DC280" s="244"/>
      <c r="DD280" s="244"/>
      <c r="DE280" s="244"/>
      <c r="DF280" s="244"/>
      <c r="DG280" s="244"/>
      <c r="DH280" s="244"/>
      <c r="DI280" s="244"/>
      <c r="DJ280" s="244"/>
      <c r="DK280" s="244"/>
      <c r="DL280" s="244"/>
      <c r="DM280" s="244"/>
      <c r="DN280" s="244"/>
      <c r="DO280" s="244"/>
      <c r="DP280" s="244"/>
      <c r="DQ280" s="244"/>
      <c r="DR280" s="244"/>
      <c r="DS280" s="244"/>
      <c r="DT280" s="244"/>
      <c r="DU280" s="244"/>
      <c r="DV280" s="244"/>
      <c r="DW280" s="244"/>
      <c r="DX280" s="244"/>
      <c r="DY280" s="244"/>
      <c r="DZ280" s="244"/>
      <c r="EA280" s="244"/>
      <c r="EB280" s="244"/>
      <c r="EC280" s="244"/>
      <c r="ED280" s="244"/>
      <c r="EE280" s="244"/>
      <c r="EF280" s="244"/>
      <c r="EG280" s="244"/>
      <c r="EH280" s="244"/>
      <c r="EI280" s="244"/>
      <c r="EJ280" s="244"/>
      <c r="EK280" s="244"/>
      <c r="EL280" s="244"/>
      <c r="EM280" s="244"/>
      <c r="EN280" s="244"/>
      <c r="EO280" s="244"/>
      <c r="EP280" s="244"/>
      <c r="EQ280" s="244"/>
      <c r="ER280" s="244"/>
      <c r="ES280" s="244"/>
      <c r="ET280" s="244"/>
      <c r="EU280" s="244"/>
      <c r="EV280" s="244"/>
      <c r="EW280" s="244"/>
      <c r="EX280" s="244"/>
      <c r="EY280" s="244"/>
      <c r="EZ280" s="244"/>
      <c r="FA280" s="244"/>
      <c r="FB280" s="244"/>
      <c r="FC280" s="244"/>
      <c r="FD280" s="244"/>
      <c r="FE280" s="244"/>
      <c r="FF280" s="244"/>
      <c r="FG280" s="244"/>
      <c r="FH280" s="244"/>
      <c r="FI280" s="244"/>
      <c r="FJ280" s="244"/>
      <c r="FK280" s="244"/>
      <c r="FL280" s="244"/>
      <c r="FM280" s="244"/>
      <c r="FN280" s="244"/>
      <c r="FO280" s="244"/>
      <c r="FP280" s="244"/>
      <c r="FQ280" s="244"/>
      <c r="FR280" s="244"/>
      <c r="FS280" s="244"/>
      <c r="FT280" s="244"/>
      <c r="FU280" s="244"/>
      <c r="FV280" s="244"/>
      <c r="FW280" s="244"/>
      <c r="FX280" s="244"/>
      <c r="FY280" s="244"/>
      <c r="FZ280" s="244"/>
      <c r="GA280" s="244"/>
      <c r="GB280" s="244"/>
      <c r="GC280" s="244"/>
      <c r="GD280" s="244"/>
      <c r="GE280" s="244"/>
      <c r="GF280" s="244"/>
      <c r="GG280" s="244"/>
      <c r="GH280" s="244"/>
      <c r="GI280" s="244"/>
      <c r="GJ280" s="244"/>
      <c r="GK280" s="244"/>
      <c r="GL280" s="244"/>
      <c r="GM280" s="244"/>
      <c r="GN280" s="244"/>
      <c r="GO280" s="244"/>
      <c r="GP280" s="244"/>
      <c r="GQ280" s="244"/>
      <c r="GR280" s="244"/>
      <c r="GS280" s="244"/>
      <c r="GT280" s="244"/>
      <c r="GU280" s="244"/>
      <c r="GV280" s="244"/>
      <c r="GW280" s="244"/>
      <c r="GX280" s="244"/>
      <c r="GY280" s="244"/>
      <c r="GZ280" s="244"/>
      <c r="HA280" s="244"/>
      <c r="HB280" s="244"/>
      <c r="HC280" s="244"/>
      <c r="HD280" s="244"/>
      <c r="HE280" s="244"/>
      <c r="HF280" s="244"/>
      <c r="HG280" s="244"/>
      <c r="HH280" s="244"/>
      <c r="HI280" s="244"/>
      <c r="HJ280" s="244"/>
      <c r="HK280" s="244"/>
      <c r="HL280" s="244"/>
      <c r="HM280" s="244"/>
      <c r="HN280" s="244"/>
      <c r="HO280" s="244"/>
      <c r="HP280" s="244"/>
      <c r="HQ280" s="244"/>
      <c r="HR280" s="244"/>
      <c r="HS280" s="244"/>
      <c r="HT280" s="244"/>
      <c r="HU280" s="244"/>
      <c r="HV280" s="244"/>
      <c r="HW280" s="244"/>
      <c r="HX280" s="244"/>
      <c r="HY280" s="244"/>
      <c r="HZ280" s="244"/>
      <c r="IA280" s="244"/>
      <c r="IB280" s="244"/>
      <c r="IC280" s="244"/>
      <c r="ID280" s="244"/>
      <c r="IE280" s="244"/>
      <c r="IF280" s="244"/>
      <c r="IG280" s="244"/>
      <c r="IH280" s="244"/>
      <c r="II280" s="244"/>
      <c r="IJ280" s="244"/>
      <c r="IK280" s="244"/>
      <c r="IL280" s="244"/>
    </row>
    <row r="281" s="2" customFormat="1" ht="18" customHeight="1" spans="1:246">
      <c r="A281" s="243" t="s">
        <v>243</v>
      </c>
      <c r="B281" s="226">
        <f>SUM(B282:B283)</f>
        <v>670</v>
      </c>
      <c r="C281" s="226"/>
      <c r="D281" s="226">
        <f>SUM(D282:D283)</f>
        <v>676</v>
      </c>
      <c r="E281" s="226"/>
      <c r="F281" s="227">
        <v>0</v>
      </c>
      <c r="G281" s="245"/>
      <c r="H281" s="244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  <c r="AJ281" s="244"/>
      <c r="AK281" s="244"/>
      <c r="AL281" s="244"/>
      <c r="AM281" s="244"/>
      <c r="AN281" s="244"/>
      <c r="AO281" s="244"/>
      <c r="AP281" s="244"/>
      <c r="AQ281" s="244"/>
      <c r="AR281" s="244"/>
      <c r="AS281" s="244"/>
      <c r="AT281" s="244"/>
      <c r="AU281" s="244"/>
      <c r="AV281" s="244"/>
      <c r="AW281" s="244"/>
      <c r="AX281" s="244"/>
      <c r="AY281" s="244"/>
      <c r="AZ281" s="244"/>
      <c r="BA281" s="244"/>
      <c r="BB281" s="244"/>
      <c r="BC281" s="244"/>
      <c r="BD281" s="244"/>
      <c r="BE281" s="244"/>
      <c r="BF281" s="244"/>
      <c r="BG281" s="244"/>
      <c r="BH281" s="244"/>
      <c r="BI281" s="244"/>
      <c r="BJ281" s="244"/>
      <c r="BK281" s="244"/>
      <c r="BL281" s="244"/>
      <c r="BM281" s="244"/>
      <c r="BN281" s="244"/>
      <c r="BO281" s="244"/>
      <c r="BP281" s="244"/>
      <c r="BQ281" s="244"/>
      <c r="BR281" s="244"/>
      <c r="BS281" s="244"/>
      <c r="BT281" s="244"/>
      <c r="BU281" s="244"/>
      <c r="BV281" s="244"/>
      <c r="BW281" s="244"/>
      <c r="BX281" s="244"/>
      <c r="BY281" s="244"/>
      <c r="BZ281" s="244"/>
      <c r="CA281" s="244"/>
      <c r="CB281" s="244"/>
      <c r="CC281" s="244"/>
      <c r="CD281" s="244"/>
      <c r="CE281" s="244"/>
      <c r="CF281" s="244"/>
      <c r="CG281" s="244"/>
      <c r="CH281" s="244"/>
      <c r="CI281" s="244"/>
      <c r="CJ281" s="244"/>
      <c r="CK281" s="244"/>
      <c r="CL281" s="244"/>
      <c r="CM281" s="244"/>
      <c r="CN281" s="244"/>
      <c r="CO281" s="244"/>
      <c r="CP281" s="244"/>
      <c r="CQ281" s="244"/>
      <c r="CR281" s="244"/>
      <c r="CS281" s="244"/>
      <c r="CT281" s="244"/>
      <c r="CU281" s="244"/>
      <c r="CV281" s="244"/>
      <c r="CW281" s="244"/>
      <c r="CX281" s="244"/>
      <c r="CY281" s="244"/>
      <c r="CZ281" s="244"/>
      <c r="DA281" s="244"/>
      <c r="DB281" s="244"/>
      <c r="DC281" s="244"/>
      <c r="DD281" s="244"/>
      <c r="DE281" s="244"/>
      <c r="DF281" s="244"/>
      <c r="DG281" s="244"/>
      <c r="DH281" s="244"/>
      <c r="DI281" s="244"/>
      <c r="DJ281" s="244"/>
      <c r="DK281" s="244"/>
      <c r="DL281" s="244"/>
      <c r="DM281" s="244"/>
      <c r="DN281" s="244"/>
      <c r="DO281" s="244"/>
      <c r="DP281" s="244"/>
      <c r="DQ281" s="244"/>
      <c r="DR281" s="244"/>
      <c r="DS281" s="244"/>
      <c r="DT281" s="244"/>
      <c r="DU281" s="244"/>
      <c r="DV281" s="244"/>
      <c r="DW281" s="244"/>
      <c r="DX281" s="244"/>
      <c r="DY281" s="244"/>
      <c r="DZ281" s="244"/>
      <c r="EA281" s="244"/>
      <c r="EB281" s="244"/>
      <c r="EC281" s="244"/>
      <c r="ED281" s="244"/>
      <c r="EE281" s="244"/>
      <c r="EF281" s="244"/>
      <c r="EG281" s="244"/>
      <c r="EH281" s="244"/>
      <c r="EI281" s="244"/>
      <c r="EJ281" s="244"/>
      <c r="EK281" s="244"/>
      <c r="EL281" s="244"/>
      <c r="EM281" s="244"/>
      <c r="EN281" s="244"/>
      <c r="EO281" s="244"/>
      <c r="EP281" s="244"/>
      <c r="EQ281" s="244"/>
      <c r="ER281" s="244"/>
      <c r="ES281" s="244"/>
      <c r="ET281" s="244"/>
      <c r="EU281" s="244"/>
      <c r="EV281" s="244"/>
      <c r="EW281" s="244"/>
      <c r="EX281" s="244"/>
      <c r="EY281" s="244"/>
      <c r="EZ281" s="244"/>
      <c r="FA281" s="244"/>
      <c r="FB281" s="244"/>
      <c r="FC281" s="244"/>
      <c r="FD281" s="244"/>
      <c r="FE281" s="244"/>
      <c r="FF281" s="244"/>
      <c r="FG281" s="244"/>
      <c r="FH281" s="244"/>
      <c r="FI281" s="244"/>
      <c r="FJ281" s="244"/>
      <c r="FK281" s="244"/>
      <c r="FL281" s="244"/>
      <c r="FM281" s="244"/>
      <c r="FN281" s="244"/>
      <c r="FO281" s="244"/>
      <c r="FP281" s="244"/>
      <c r="FQ281" s="244"/>
      <c r="FR281" s="244"/>
      <c r="FS281" s="244"/>
      <c r="FT281" s="244"/>
      <c r="FU281" s="244"/>
      <c r="FV281" s="244"/>
      <c r="FW281" s="244"/>
      <c r="FX281" s="244"/>
      <c r="FY281" s="244"/>
      <c r="FZ281" s="244"/>
      <c r="GA281" s="244"/>
      <c r="GB281" s="244"/>
      <c r="GC281" s="244"/>
      <c r="GD281" s="244"/>
      <c r="GE281" s="244"/>
      <c r="GF281" s="244"/>
      <c r="GG281" s="244"/>
      <c r="GH281" s="244"/>
      <c r="GI281" s="244"/>
      <c r="GJ281" s="244"/>
      <c r="GK281" s="244"/>
      <c r="GL281" s="244"/>
      <c r="GM281" s="244"/>
      <c r="GN281" s="244"/>
      <c r="GO281" s="244"/>
      <c r="GP281" s="244"/>
      <c r="GQ281" s="244"/>
      <c r="GR281" s="244"/>
      <c r="GS281" s="244"/>
      <c r="GT281" s="244"/>
      <c r="GU281" s="244"/>
      <c r="GV281" s="244"/>
      <c r="GW281" s="244"/>
      <c r="GX281" s="244"/>
      <c r="GY281" s="244"/>
      <c r="GZ281" s="244"/>
      <c r="HA281" s="244"/>
      <c r="HB281" s="244"/>
      <c r="HC281" s="244"/>
      <c r="HD281" s="244"/>
      <c r="HE281" s="244"/>
      <c r="HF281" s="244"/>
      <c r="HG281" s="244"/>
      <c r="HH281" s="244"/>
      <c r="HI281" s="244"/>
      <c r="HJ281" s="244"/>
      <c r="HK281" s="244"/>
      <c r="HL281" s="244"/>
      <c r="HM281" s="244"/>
      <c r="HN281" s="244"/>
      <c r="HO281" s="244"/>
      <c r="HP281" s="244"/>
      <c r="HQ281" s="244"/>
      <c r="HR281" s="244"/>
      <c r="HS281" s="244"/>
      <c r="HT281" s="244"/>
      <c r="HU281" s="244"/>
      <c r="HV281" s="244"/>
      <c r="HW281" s="244"/>
      <c r="HX281" s="244"/>
      <c r="HY281" s="244"/>
      <c r="HZ281" s="244"/>
      <c r="IA281" s="244"/>
      <c r="IB281" s="244"/>
      <c r="IC281" s="244"/>
      <c r="ID281" s="244"/>
      <c r="IE281" s="244"/>
      <c r="IF281" s="244"/>
      <c r="IG281" s="244"/>
      <c r="IH281" s="244"/>
      <c r="II281" s="244"/>
      <c r="IJ281" s="244"/>
      <c r="IK281" s="244"/>
      <c r="IL281" s="244"/>
    </row>
    <row r="282" s="2" customFormat="1" ht="18" customHeight="1" spans="1:246">
      <c r="A282" s="243" t="s">
        <v>244</v>
      </c>
      <c r="B282" s="230"/>
      <c r="C282" s="157"/>
      <c r="D282" s="235"/>
      <c r="E282" s="232"/>
      <c r="F282" s="233"/>
      <c r="G282" s="245"/>
      <c r="H282" s="244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  <c r="AJ282" s="244"/>
      <c r="AK282" s="244"/>
      <c r="AL282" s="244"/>
      <c r="AM282" s="244"/>
      <c r="AN282" s="244"/>
      <c r="AO282" s="244"/>
      <c r="AP282" s="244"/>
      <c r="AQ282" s="244"/>
      <c r="AR282" s="244"/>
      <c r="AS282" s="244"/>
      <c r="AT282" s="244"/>
      <c r="AU282" s="244"/>
      <c r="AV282" s="244"/>
      <c r="AW282" s="244"/>
      <c r="AX282" s="244"/>
      <c r="AY282" s="244"/>
      <c r="AZ282" s="244"/>
      <c r="BA282" s="244"/>
      <c r="BB282" s="244"/>
      <c r="BC282" s="244"/>
      <c r="BD282" s="244"/>
      <c r="BE282" s="244"/>
      <c r="BF282" s="244"/>
      <c r="BG282" s="244"/>
      <c r="BH282" s="244"/>
      <c r="BI282" s="244"/>
      <c r="BJ282" s="244"/>
      <c r="BK282" s="244"/>
      <c r="BL282" s="244"/>
      <c r="BM282" s="244"/>
      <c r="BN282" s="244"/>
      <c r="BO282" s="244"/>
      <c r="BP282" s="244"/>
      <c r="BQ282" s="244"/>
      <c r="BR282" s="244"/>
      <c r="BS282" s="244"/>
      <c r="BT282" s="244"/>
      <c r="BU282" s="244"/>
      <c r="BV282" s="244"/>
      <c r="BW282" s="244"/>
      <c r="BX282" s="244"/>
      <c r="BY282" s="244"/>
      <c r="BZ282" s="244"/>
      <c r="CA282" s="244"/>
      <c r="CB282" s="244"/>
      <c r="CC282" s="244"/>
      <c r="CD282" s="244"/>
      <c r="CE282" s="244"/>
      <c r="CF282" s="244"/>
      <c r="CG282" s="244"/>
      <c r="CH282" s="244"/>
      <c r="CI282" s="244"/>
      <c r="CJ282" s="244"/>
      <c r="CK282" s="244"/>
      <c r="CL282" s="244"/>
      <c r="CM282" s="244"/>
      <c r="CN282" s="244"/>
      <c r="CO282" s="244"/>
      <c r="CP282" s="244"/>
      <c r="CQ282" s="244"/>
      <c r="CR282" s="244"/>
      <c r="CS282" s="244"/>
      <c r="CT282" s="244"/>
      <c r="CU282" s="244"/>
      <c r="CV282" s="244"/>
      <c r="CW282" s="244"/>
      <c r="CX282" s="244"/>
      <c r="CY282" s="244"/>
      <c r="CZ282" s="244"/>
      <c r="DA282" s="244"/>
      <c r="DB282" s="244"/>
      <c r="DC282" s="244"/>
      <c r="DD282" s="244"/>
      <c r="DE282" s="244"/>
      <c r="DF282" s="244"/>
      <c r="DG282" s="244"/>
      <c r="DH282" s="244"/>
      <c r="DI282" s="244"/>
      <c r="DJ282" s="244"/>
      <c r="DK282" s="244"/>
      <c r="DL282" s="244"/>
      <c r="DM282" s="244"/>
      <c r="DN282" s="244"/>
      <c r="DO282" s="244"/>
      <c r="DP282" s="244"/>
      <c r="DQ282" s="244"/>
      <c r="DR282" s="244"/>
      <c r="DS282" s="244"/>
      <c r="DT282" s="244"/>
      <c r="DU282" s="244"/>
      <c r="DV282" s="244"/>
      <c r="DW282" s="244"/>
      <c r="DX282" s="244"/>
      <c r="DY282" s="244"/>
      <c r="DZ282" s="244"/>
      <c r="EA282" s="244"/>
      <c r="EB282" s="244"/>
      <c r="EC282" s="244"/>
      <c r="ED282" s="244"/>
      <c r="EE282" s="244"/>
      <c r="EF282" s="244"/>
      <c r="EG282" s="244"/>
      <c r="EH282" s="244"/>
      <c r="EI282" s="244"/>
      <c r="EJ282" s="244"/>
      <c r="EK282" s="244"/>
      <c r="EL282" s="244"/>
      <c r="EM282" s="244"/>
      <c r="EN282" s="244"/>
      <c r="EO282" s="244"/>
      <c r="EP282" s="244"/>
      <c r="EQ282" s="244"/>
      <c r="ER282" s="244"/>
      <c r="ES282" s="244"/>
      <c r="ET282" s="244"/>
      <c r="EU282" s="244"/>
      <c r="EV282" s="244"/>
      <c r="EW282" s="244"/>
      <c r="EX282" s="244"/>
      <c r="EY282" s="244"/>
      <c r="EZ282" s="244"/>
      <c r="FA282" s="244"/>
      <c r="FB282" s="244"/>
      <c r="FC282" s="244"/>
      <c r="FD282" s="244"/>
      <c r="FE282" s="244"/>
      <c r="FF282" s="244"/>
      <c r="FG282" s="244"/>
      <c r="FH282" s="244"/>
      <c r="FI282" s="244"/>
      <c r="FJ282" s="244"/>
      <c r="FK282" s="244"/>
      <c r="FL282" s="244"/>
      <c r="FM282" s="244"/>
      <c r="FN282" s="244"/>
      <c r="FO282" s="244"/>
      <c r="FP282" s="244"/>
      <c r="FQ282" s="244"/>
      <c r="FR282" s="244"/>
      <c r="FS282" s="244"/>
      <c r="FT282" s="244"/>
      <c r="FU282" s="244"/>
      <c r="FV282" s="244"/>
      <c r="FW282" s="244"/>
      <c r="FX282" s="244"/>
      <c r="FY282" s="244"/>
      <c r="FZ282" s="244"/>
      <c r="GA282" s="244"/>
      <c r="GB282" s="244"/>
      <c r="GC282" s="244"/>
      <c r="GD282" s="244"/>
      <c r="GE282" s="244"/>
      <c r="GF282" s="244"/>
      <c r="GG282" s="244"/>
      <c r="GH282" s="244"/>
      <c r="GI282" s="244"/>
      <c r="GJ282" s="244"/>
      <c r="GK282" s="244"/>
      <c r="GL282" s="244"/>
      <c r="GM282" s="244"/>
      <c r="GN282" s="244"/>
      <c r="GO282" s="244"/>
      <c r="GP282" s="244"/>
      <c r="GQ282" s="244"/>
      <c r="GR282" s="244"/>
      <c r="GS282" s="244"/>
      <c r="GT282" s="244"/>
      <c r="GU282" s="244"/>
      <c r="GV282" s="244"/>
      <c r="GW282" s="244"/>
      <c r="GX282" s="244"/>
      <c r="GY282" s="244"/>
      <c r="GZ282" s="244"/>
      <c r="HA282" s="244"/>
      <c r="HB282" s="244"/>
      <c r="HC282" s="244"/>
      <c r="HD282" s="244"/>
      <c r="HE282" s="244"/>
      <c r="HF282" s="244"/>
      <c r="HG282" s="244"/>
      <c r="HH282" s="244"/>
      <c r="HI282" s="244"/>
      <c r="HJ282" s="244"/>
      <c r="HK282" s="244"/>
      <c r="HL282" s="244"/>
      <c r="HM282" s="244"/>
      <c r="HN282" s="244"/>
      <c r="HO282" s="244"/>
      <c r="HP282" s="244"/>
      <c r="HQ282" s="244"/>
      <c r="HR282" s="244"/>
      <c r="HS282" s="244"/>
      <c r="HT282" s="244"/>
      <c r="HU282" s="244"/>
      <c r="HV282" s="244"/>
      <c r="HW282" s="244"/>
      <c r="HX282" s="244"/>
      <c r="HY282" s="244"/>
      <c r="HZ282" s="244"/>
      <c r="IA282" s="244"/>
      <c r="IB282" s="244"/>
      <c r="IC282" s="244"/>
      <c r="ID282" s="244"/>
      <c r="IE282" s="244"/>
      <c r="IF282" s="244"/>
      <c r="IG282" s="244"/>
      <c r="IH282" s="244"/>
      <c r="II282" s="244"/>
      <c r="IJ282" s="244"/>
      <c r="IK282" s="244"/>
      <c r="IL282" s="244"/>
    </row>
    <row r="283" s="2" customFormat="1" ht="18" customHeight="1" spans="1:246">
      <c r="A283" s="243" t="s">
        <v>245</v>
      </c>
      <c r="B283" s="230">
        <v>670</v>
      </c>
      <c r="C283" s="157"/>
      <c r="D283" s="235">
        <v>676</v>
      </c>
      <c r="E283" s="232"/>
      <c r="F283" s="233"/>
      <c r="G283" s="245"/>
      <c r="H283" s="244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  <c r="AJ283" s="244"/>
      <c r="AK283" s="244"/>
      <c r="AL283" s="244"/>
      <c r="AM283" s="244"/>
      <c r="AN283" s="244"/>
      <c r="AO283" s="244"/>
      <c r="AP283" s="244"/>
      <c r="AQ283" s="244"/>
      <c r="AR283" s="244"/>
      <c r="AS283" s="244"/>
      <c r="AT283" s="244"/>
      <c r="AU283" s="244"/>
      <c r="AV283" s="244"/>
      <c r="AW283" s="244"/>
      <c r="AX283" s="244"/>
      <c r="AY283" s="244"/>
      <c r="AZ283" s="244"/>
      <c r="BA283" s="244"/>
      <c r="BB283" s="244"/>
      <c r="BC283" s="244"/>
      <c r="BD283" s="244"/>
      <c r="BE283" s="244"/>
      <c r="BF283" s="244"/>
      <c r="BG283" s="244"/>
      <c r="BH283" s="244"/>
      <c r="BI283" s="244"/>
      <c r="BJ283" s="244"/>
      <c r="BK283" s="244"/>
      <c r="BL283" s="244"/>
      <c r="BM283" s="244"/>
      <c r="BN283" s="244"/>
      <c r="BO283" s="244"/>
      <c r="BP283" s="244"/>
      <c r="BQ283" s="244"/>
      <c r="BR283" s="244"/>
      <c r="BS283" s="244"/>
      <c r="BT283" s="244"/>
      <c r="BU283" s="244"/>
      <c r="BV283" s="244"/>
      <c r="BW283" s="244"/>
      <c r="BX283" s="244"/>
      <c r="BY283" s="244"/>
      <c r="BZ283" s="244"/>
      <c r="CA283" s="244"/>
      <c r="CB283" s="244"/>
      <c r="CC283" s="244"/>
      <c r="CD283" s="244"/>
      <c r="CE283" s="244"/>
      <c r="CF283" s="244"/>
      <c r="CG283" s="244"/>
      <c r="CH283" s="244"/>
      <c r="CI283" s="244"/>
      <c r="CJ283" s="244"/>
      <c r="CK283" s="244"/>
      <c r="CL283" s="244"/>
      <c r="CM283" s="244"/>
      <c r="CN283" s="244"/>
      <c r="CO283" s="244"/>
      <c r="CP283" s="244"/>
      <c r="CQ283" s="244"/>
      <c r="CR283" s="244"/>
      <c r="CS283" s="244"/>
      <c r="CT283" s="244"/>
      <c r="CU283" s="244"/>
      <c r="CV283" s="244"/>
      <c r="CW283" s="244"/>
      <c r="CX283" s="244"/>
      <c r="CY283" s="244"/>
      <c r="CZ283" s="244"/>
      <c r="DA283" s="244"/>
      <c r="DB283" s="244"/>
      <c r="DC283" s="244"/>
      <c r="DD283" s="244"/>
      <c r="DE283" s="244"/>
      <c r="DF283" s="244"/>
      <c r="DG283" s="244"/>
      <c r="DH283" s="244"/>
      <c r="DI283" s="244"/>
      <c r="DJ283" s="244"/>
      <c r="DK283" s="244"/>
      <c r="DL283" s="244"/>
      <c r="DM283" s="244"/>
      <c r="DN283" s="244"/>
      <c r="DO283" s="244"/>
      <c r="DP283" s="244"/>
      <c r="DQ283" s="244"/>
      <c r="DR283" s="244"/>
      <c r="DS283" s="244"/>
      <c r="DT283" s="244"/>
      <c r="DU283" s="244"/>
      <c r="DV283" s="244"/>
      <c r="DW283" s="244"/>
      <c r="DX283" s="244"/>
      <c r="DY283" s="244"/>
      <c r="DZ283" s="244"/>
      <c r="EA283" s="244"/>
      <c r="EB283" s="244"/>
      <c r="EC283" s="244"/>
      <c r="ED283" s="244"/>
      <c r="EE283" s="244"/>
      <c r="EF283" s="244"/>
      <c r="EG283" s="244"/>
      <c r="EH283" s="244"/>
      <c r="EI283" s="244"/>
      <c r="EJ283" s="244"/>
      <c r="EK283" s="244"/>
      <c r="EL283" s="244"/>
      <c r="EM283" s="244"/>
      <c r="EN283" s="244"/>
      <c r="EO283" s="244"/>
      <c r="EP283" s="244"/>
      <c r="EQ283" s="244"/>
      <c r="ER283" s="244"/>
      <c r="ES283" s="244"/>
      <c r="ET283" s="244"/>
      <c r="EU283" s="244"/>
      <c r="EV283" s="244"/>
      <c r="EW283" s="244"/>
      <c r="EX283" s="244"/>
      <c r="EY283" s="244"/>
      <c r="EZ283" s="244"/>
      <c r="FA283" s="244"/>
      <c r="FB283" s="244"/>
      <c r="FC283" s="244"/>
      <c r="FD283" s="244"/>
      <c r="FE283" s="244"/>
      <c r="FF283" s="244"/>
      <c r="FG283" s="244"/>
      <c r="FH283" s="244"/>
      <c r="FI283" s="244"/>
      <c r="FJ283" s="244"/>
      <c r="FK283" s="244"/>
      <c r="FL283" s="244"/>
      <c r="FM283" s="244"/>
      <c r="FN283" s="244"/>
      <c r="FO283" s="244"/>
      <c r="FP283" s="244"/>
      <c r="FQ283" s="244"/>
      <c r="FR283" s="244"/>
      <c r="FS283" s="244"/>
      <c r="FT283" s="244"/>
      <c r="FU283" s="244"/>
      <c r="FV283" s="244"/>
      <c r="FW283" s="244"/>
      <c r="FX283" s="244"/>
      <c r="FY283" s="244"/>
      <c r="FZ283" s="244"/>
      <c r="GA283" s="244"/>
      <c r="GB283" s="244"/>
      <c r="GC283" s="244"/>
      <c r="GD283" s="244"/>
      <c r="GE283" s="244"/>
      <c r="GF283" s="244"/>
      <c r="GG283" s="244"/>
      <c r="GH283" s="244"/>
      <c r="GI283" s="244"/>
      <c r="GJ283" s="244"/>
      <c r="GK283" s="244"/>
      <c r="GL283" s="244"/>
      <c r="GM283" s="244"/>
      <c r="GN283" s="244"/>
      <c r="GO283" s="244"/>
      <c r="GP283" s="244"/>
      <c r="GQ283" s="244"/>
      <c r="GR283" s="244"/>
      <c r="GS283" s="244"/>
      <c r="GT283" s="244"/>
      <c r="GU283" s="244"/>
      <c r="GV283" s="244"/>
      <c r="GW283" s="244"/>
      <c r="GX283" s="244"/>
      <c r="GY283" s="244"/>
      <c r="GZ283" s="244"/>
      <c r="HA283" s="244"/>
      <c r="HB283" s="244"/>
      <c r="HC283" s="244"/>
      <c r="HD283" s="244"/>
      <c r="HE283" s="244"/>
      <c r="HF283" s="244"/>
      <c r="HG283" s="244"/>
      <c r="HH283" s="244"/>
      <c r="HI283" s="244"/>
      <c r="HJ283" s="244"/>
      <c r="HK283" s="244"/>
      <c r="HL283" s="244"/>
      <c r="HM283" s="244"/>
      <c r="HN283" s="244"/>
      <c r="HO283" s="244"/>
      <c r="HP283" s="244"/>
      <c r="HQ283" s="244"/>
      <c r="HR283" s="244"/>
      <c r="HS283" s="244"/>
      <c r="HT283" s="244"/>
      <c r="HU283" s="244"/>
      <c r="HV283" s="244"/>
      <c r="HW283" s="244"/>
      <c r="HX283" s="244"/>
      <c r="HY283" s="244"/>
      <c r="HZ283" s="244"/>
      <c r="IA283" s="244"/>
      <c r="IB283" s="244"/>
      <c r="IC283" s="244"/>
      <c r="ID283" s="244"/>
      <c r="IE283" s="244"/>
      <c r="IF283" s="244"/>
      <c r="IG283" s="244"/>
      <c r="IH283" s="244"/>
      <c r="II283" s="244"/>
      <c r="IJ283" s="244"/>
      <c r="IK283" s="244"/>
      <c r="IL283" s="244"/>
    </row>
    <row r="284" s="2" customFormat="1" ht="18" customHeight="1" spans="1:246">
      <c r="A284" s="243" t="s">
        <v>246</v>
      </c>
      <c r="B284" s="226">
        <f>B285+B291</f>
        <v>140</v>
      </c>
      <c r="C284" s="226"/>
      <c r="D284" s="226">
        <f>D285+D291</f>
        <v>764</v>
      </c>
      <c r="E284" s="226"/>
      <c r="F284" s="227">
        <f>D284/B284*100</f>
        <v>545.714285714286</v>
      </c>
      <c r="G284" s="180"/>
      <c r="H284" s="244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  <c r="AJ284" s="244"/>
      <c r="AK284" s="244"/>
      <c r="AL284" s="244"/>
      <c r="AM284" s="244"/>
      <c r="AN284" s="244"/>
      <c r="AO284" s="244"/>
      <c r="AP284" s="244"/>
      <c r="AQ284" s="244"/>
      <c r="AR284" s="244"/>
      <c r="AS284" s="244"/>
      <c r="AT284" s="244"/>
      <c r="AU284" s="244"/>
      <c r="AV284" s="244"/>
      <c r="AW284" s="244"/>
      <c r="AX284" s="244"/>
      <c r="AY284" s="244"/>
      <c r="AZ284" s="244"/>
      <c r="BA284" s="244"/>
      <c r="BB284" s="244"/>
      <c r="BC284" s="244"/>
      <c r="BD284" s="244"/>
      <c r="BE284" s="244"/>
      <c r="BF284" s="244"/>
      <c r="BG284" s="244"/>
      <c r="BH284" s="244"/>
      <c r="BI284" s="244"/>
      <c r="BJ284" s="244"/>
      <c r="BK284" s="244"/>
      <c r="BL284" s="244"/>
      <c r="BM284" s="244"/>
      <c r="BN284" s="244"/>
      <c r="BO284" s="244"/>
      <c r="BP284" s="244"/>
      <c r="BQ284" s="244"/>
      <c r="BR284" s="244"/>
      <c r="BS284" s="244"/>
      <c r="BT284" s="244"/>
      <c r="BU284" s="244"/>
      <c r="BV284" s="244"/>
      <c r="BW284" s="244"/>
      <c r="BX284" s="244"/>
      <c r="BY284" s="244"/>
      <c r="BZ284" s="244"/>
      <c r="CA284" s="244"/>
      <c r="CB284" s="244"/>
      <c r="CC284" s="244"/>
      <c r="CD284" s="244"/>
      <c r="CE284" s="244"/>
      <c r="CF284" s="244"/>
      <c r="CG284" s="244"/>
      <c r="CH284" s="244"/>
      <c r="CI284" s="244"/>
      <c r="CJ284" s="244"/>
      <c r="CK284" s="244"/>
      <c r="CL284" s="244"/>
      <c r="CM284" s="244"/>
      <c r="CN284" s="244"/>
      <c r="CO284" s="244"/>
      <c r="CP284" s="244"/>
      <c r="CQ284" s="244"/>
      <c r="CR284" s="244"/>
      <c r="CS284" s="244"/>
      <c r="CT284" s="244"/>
      <c r="CU284" s="244"/>
      <c r="CV284" s="244"/>
      <c r="CW284" s="244"/>
      <c r="CX284" s="244"/>
      <c r="CY284" s="244"/>
      <c r="CZ284" s="244"/>
      <c r="DA284" s="244"/>
      <c r="DB284" s="244"/>
      <c r="DC284" s="244"/>
      <c r="DD284" s="244"/>
      <c r="DE284" s="244"/>
      <c r="DF284" s="244"/>
      <c r="DG284" s="244"/>
      <c r="DH284" s="244"/>
      <c r="DI284" s="244"/>
      <c r="DJ284" s="244"/>
      <c r="DK284" s="244"/>
      <c r="DL284" s="244"/>
      <c r="DM284" s="244"/>
      <c r="DN284" s="244"/>
      <c r="DO284" s="244"/>
      <c r="DP284" s="244"/>
      <c r="DQ284" s="244"/>
      <c r="DR284" s="244"/>
      <c r="DS284" s="244"/>
      <c r="DT284" s="244"/>
      <c r="DU284" s="244"/>
      <c r="DV284" s="244"/>
      <c r="DW284" s="244"/>
      <c r="DX284" s="244"/>
      <c r="DY284" s="244"/>
      <c r="DZ284" s="244"/>
      <c r="EA284" s="244"/>
      <c r="EB284" s="244"/>
      <c r="EC284" s="244"/>
      <c r="ED284" s="244"/>
      <c r="EE284" s="244"/>
      <c r="EF284" s="244"/>
      <c r="EG284" s="244"/>
      <c r="EH284" s="244"/>
      <c r="EI284" s="244"/>
      <c r="EJ284" s="244"/>
      <c r="EK284" s="244"/>
      <c r="EL284" s="244"/>
      <c r="EM284" s="244"/>
      <c r="EN284" s="244"/>
      <c r="EO284" s="244"/>
      <c r="EP284" s="244"/>
      <c r="EQ284" s="244"/>
      <c r="ER284" s="244"/>
      <c r="ES284" s="244"/>
      <c r="ET284" s="244"/>
      <c r="EU284" s="244"/>
      <c r="EV284" s="244"/>
      <c r="EW284" s="244"/>
      <c r="EX284" s="244"/>
      <c r="EY284" s="244"/>
      <c r="EZ284" s="244"/>
      <c r="FA284" s="244"/>
      <c r="FB284" s="244"/>
      <c r="FC284" s="244"/>
      <c r="FD284" s="244"/>
      <c r="FE284" s="244"/>
      <c r="FF284" s="244"/>
      <c r="FG284" s="244"/>
      <c r="FH284" s="244"/>
      <c r="FI284" s="244"/>
      <c r="FJ284" s="244"/>
      <c r="FK284" s="244"/>
      <c r="FL284" s="244"/>
      <c r="FM284" s="244"/>
      <c r="FN284" s="244"/>
      <c r="FO284" s="244"/>
      <c r="FP284" s="244"/>
      <c r="FQ284" s="244"/>
      <c r="FR284" s="244"/>
      <c r="FS284" s="244"/>
      <c r="FT284" s="244"/>
      <c r="FU284" s="244"/>
      <c r="FV284" s="244"/>
      <c r="FW284" s="244"/>
      <c r="FX284" s="244"/>
      <c r="FY284" s="244"/>
      <c r="FZ284" s="244"/>
      <c r="GA284" s="244"/>
      <c r="GB284" s="244"/>
      <c r="GC284" s="244"/>
      <c r="GD284" s="244"/>
      <c r="GE284" s="244"/>
      <c r="GF284" s="244"/>
      <c r="GG284" s="244"/>
      <c r="GH284" s="244"/>
      <c r="GI284" s="244"/>
      <c r="GJ284" s="244"/>
      <c r="GK284" s="244"/>
      <c r="GL284" s="244"/>
      <c r="GM284" s="244"/>
      <c r="GN284" s="244"/>
      <c r="GO284" s="244"/>
      <c r="GP284" s="244"/>
      <c r="GQ284" s="244"/>
      <c r="GR284" s="244"/>
      <c r="GS284" s="244"/>
      <c r="GT284" s="244"/>
      <c r="GU284" s="244"/>
      <c r="GV284" s="244"/>
      <c r="GW284" s="244"/>
      <c r="GX284" s="244"/>
      <c r="GY284" s="244"/>
      <c r="GZ284" s="244"/>
      <c r="HA284" s="244"/>
      <c r="HB284" s="244"/>
      <c r="HC284" s="244"/>
      <c r="HD284" s="244"/>
      <c r="HE284" s="244"/>
      <c r="HF284" s="244"/>
      <c r="HG284" s="244"/>
      <c r="HH284" s="244"/>
      <c r="HI284" s="244"/>
      <c r="HJ284" s="244"/>
      <c r="HK284" s="244"/>
      <c r="HL284" s="244"/>
      <c r="HM284" s="244"/>
      <c r="HN284" s="244"/>
      <c r="HO284" s="244"/>
      <c r="HP284" s="244"/>
      <c r="HQ284" s="244"/>
      <c r="HR284" s="244"/>
      <c r="HS284" s="244"/>
      <c r="HT284" s="244"/>
      <c r="HU284" s="244"/>
      <c r="HV284" s="244"/>
      <c r="HW284" s="244"/>
      <c r="HX284" s="244"/>
      <c r="HY284" s="244"/>
      <c r="HZ284" s="244"/>
      <c r="IA284" s="244"/>
      <c r="IB284" s="244"/>
      <c r="IC284" s="244"/>
      <c r="ID284" s="244"/>
      <c r="IE284" s="244"/>
      <c r="IF284" s="244"/>
      <c r="IG284" s="244"/>
      <c r="IH284" s="244"/>
      <c r="II284" s="244"/>
      <c r="IJ284" s="244"/>
      <c r="IK284" s="244"/>
      <c r="IL284" s="244"/>
    </row>
    <row r="285" s="2" customFormat="1" ht="18" customHeight="1" spans="1:246">
      <c r="A285" s="243" t="s">
        <v>247</v>
      </c>
      <c r="B285" s="226">
        <f>SUM(B286:B290)</f>
        <v>140</v>
      </c>
      <c r="C285" s="226"/>
      <c r="D285" s="226">
        <f>SUM(D286:D290)</f>
        <v>764</v>
      </c>
      <c r="E285" s="226"/>
      <c r="F285" s="227">
        <v>0</v>
      </c>
      <c r="G285" s="245"/>
      <c r="H285" s="244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  <c r="AJ285" s="244"/>
      <c r="AK285" s="244"/>
      <c r="AL285" s="244"/>
      <c r="AM285" s="244"/>
      <c r="AN285" s="244"/>
      <c r="AO285" s="244"/>
      <c r="AP285" s="244"/>
      <c r="AQ285" s="244"/>
      <c r="AR285" s="244"/>
      <c r="AS285" s="244"/>
      <c r="AT285" s="244"/>
      <c r="AU285" s="244"/>
      <c r="AV285" s="244"/>
      <c r="AW285" s="244"/>
      <c r="AX285" s="244"/>
      <c r="AY285" s="244"/>
      <c r="AZ285" s="244"/>
      <c r="BA285" s="244"/>
      <c r="BB285" s="244"/>
      <c r="BC285" s="244"/>
      <c r="BD285" s="244"/>
      <c r="BE285" s="244"/>
      <c r="BF285" s="244"/>
      <c r="BG285" s="244"/>
      <c r="BH285" s="244"/>
      <c r="BI285" s="244"/>
      <c r="BJ285" s="244"/>
      <c r="BK285" s="244"/>
      <c r="BL285" s="244"/>
      <c r="BM285" s="244"/>
      <c r="BN285" s="244"/>
      <c r="BO285" s="244"/>
      <c r="BP285" s="244"/>
      <c r="BQ285" s="244"/>
      <c r="BR285" s="244"/>
      <c r="BS285" s="244"/>
      <c r="BT285" s="244"/>
      <c r="BU285" s="244"/>
      <c r="BV285" s="244"/>
      <c r="BW285" s="244"/>
      <c r="BX285" s="244"/>
      <c r="BY285" s="244"/>
      <c r="BZ285" s="244"/>
      <c r="CA285" s="244"/>
      <c r="CB285" s="244"/>
      <c r="CC285" s="244"/>
      <c r="CD285" s="244"/>
      <c r="CE285" s="244"/>
      <c r="CF285" s="244"/>
      <c r="CG285" s="244"/>
      <c r="CH285" s="244"/>
      <c r="CI285" s="244"/>
      <c r="CJ285" s="244"/>
      <c r="CK285" s="244"/>
      <c r="CL285" s="244"/>
      <c r="CM285" s="244"/>
      <c r="CN285" s="244"/>
      <c r="CO285" s="244"/>
      <c r="CP285" s="244"/>
      <c r="CQ285" s="244"/>
      <c r="CR285" s="244"/>
      <c r="CS285" s="244"/>
      <c r="CT285" s="244"/>
      <c r="CU285" s="244"/>
      <c r="CV285" s="244"/>
      <c r="CW285" s="244"/>
      <c r="CX285" s="244"/>
      <c r="CY285" s="244"/>
      <c r="CZ285" s="244"/>
      <c r="DA285" s="244"/>
      <c r="DB285" s="244"/>
      <c r="DC285" s="244"/>
      <c r="DD285" s="244"/>
      <c r="DE285" s="244"/>
      <c r="DF285" s="244"/>
      <c r="DG285" s="244"/>
      <c r="DH285" s="244"/>
      <c r="DI285" s="244"/>
      <c r="DJ285" s="244"/>
      <c r="DK285" s="244"/>
      <c r="DL285" s="244"/>
      <c r="DM285" s="244"/>
      <c r="DN285" s="244"/>
      <c r="DO285" s="244"/>
      <c r="DP285" s="244"/>
      <c r="DQ285" s="244"/>
      <c r="DR285" s="244"/>
      <c r="DS285" s="244"/>
      <c r="DT285" s="244"/>
      <c r="DU285" s="244"/>
      <c r="DV285" s="244"/>
      <c r="DW285" s="244"/>
      <c r="DX285" s="244"/>
      <c r="DY285" s="244"/>
      <c r="DZ285" s="244"/>
      <c r="EA285" s="244"/>
      <c r="EB285" s="244"/>
      <c r="EC285" s="244"/>
      <c r="ED285" s="244"/>
      <c r="EE285" s="244"/>
      <c r="EF285" s="244"/>
      <c r="EG285" s="244"/>
      <c r="EH285" s="244"/>
      <c r="EI285" s="244"/>
      <c r="EJ285" s="244"/>
      <c r="EK285" s="244"/>
      <c r="EL285" s="244"/>
      <c r="EM285" s="244"/>
      <c r="EN285" s="244"/>
      <c r="EO285" s="244"/>
      <c r="EP285" s="244"/>
      <c r="EQ285" s="244"/>
      <c r="ER285" s="244"/>
      <c r="ES285" s="244"/>
      <c r="ET285" s="244"/>
      <c r="EU285" s="244"/>
      <c r="EV285" s="244"/>
      <c r="EW285" s="244"/>
      <c r="EX285" s="244"/>
      <c r="EY285" s="244"/>
      <c r="EZ285" s="244"/>
      <c r="FA285" s="244"/>
      <c r="FB285" s="244"/>
      <c r="FC285" s="244"/>
      <c r="FD285" s="244"/>
      <c r="FE285" s="244"/>
      <c r="FF285" s="244"/>
      <c r="FG285" s="244"/>
      <c r="FH285" s="244"/>
      <c r="FI285" s="244"/>
      <c r="FJ285" s="244"/>
      <c r="FK285" s="244"/>
      <c r="FL285" s="244"/>
      <c r="FM285" s="244"/>
      <c r="FN285" s="244"/>
      <c r="FO285" s="244"/>
      <c r="FP285" s="244"/>
      <c r="FQ285" s="244"/>
      <c r="FR285" s="244"/>
      <c r="FS285" s="244"/>
      <c r="FT285" s="244"/>
      <c r="FU285" s="244"/>
      <c r="FV285" s="244"/>
      <c r="FW285" s="244"/>
      <c r="FX285" s="244"/>
      <c r="FY285" s="244"/>
      <c r="FZ285" s="244"/>
      <c r="GA285" s="244"/>
      <c r="GB285" s="244"/>
      <c r="GC285" s="244"/>
      <c r="GD285" s="244"/>
      <c r="GE285" s="244"/>
      <c r="GF285" s="244"/>
      <c r="GG285" s="244"/>
      <c r="GH285" s="244"/>
      <c r="GI285" s="244"/>
      <c r="GJ285" s="244"/>
      <c r="GK285" s="244"/>
      <c r="GL285" s="244"/>
      <c r="GM285" s="244"/>
      <c r="GN285" s="244"/>
      <c r="GO285" s="244"/>
      <c r="GP285" s="244"/>
      <c r="GQ285" s="244"/>
      <c r="GR285" s="244"/>
      <c r="GS285" s="244"/>
      <c r="GT285" s="244"/>
      <c r="GU285" s="244"/>
      <c r="GV285" s="244"/>
      <c r="GW285" s="244"/>
      <c r="GX285" s="244"/>
      <c r="GY285" s="244"/>
      <c r="GZ285" s="244"/>
      <c r="HA285" s="244"/>
      <c r="HB285" s="244"/>
      <c r="HC285" s="244"/>
      <c r="HD285" s="244"/>
      <c r="HE285" s="244"/>
      <c r="HF285" s="244"/>
      <c r="HG285" s="244"/>
      <c r="HH285" s="244"/>
      <c r="HI285" s="244"/>
      <c r="HJ285" s="244"/>
      <c r="HK285" s="244"/>
      <c r="HL285" s="244"/>
      <c r="HM285" s="244"/>
      <c r="HN285" s="244"/>
      <c r="HO285" s="244"/>
      <c r="HP285" s="244"/>
      <c r="HQ285" s="244"/>
      <c r="HR285" s="244"/>
      <c r="HS285" s="244"/>
      <c r="HT285" s="244"/>
      <c r="HU285" s="244"/>
      <c r="HV285" s="244"/>
      <c r="HW285" s="244"/>
      <c r="HX285" s="244"/>
      <c r="HY285" s="244"/>
      <c r="HZ285" s="244"/>
      <c r="IA285" s="244"/>
      <c r="IB285" s="244"/>
      <c r="IC285" s="244"/>
      <c r="ID285" s="244"/>
      <c r="IE285" s="244"/>
      <c r="IF285" s="244"/>
      <c r="IG285" s="244"/>
      <c r="IH285" s="244"/>
      <c r="II285" s="244"/>
      <c r="IJ285" s="244"/>
      <c r="IK285" s="244"/>
      <c r="IL285" s="244"/>
    </row>
    <row r="286" s="2" customFormat="1" ht="18" customHeight="1" spans="1:246">
      <c r="A286" s="243" t="s">
        <v>201</v>
      </c>
      <c r="B286" s="230">
        <v>55</v>
      </c>
      <c r="C286" s="157"/>
      <c r="D286" s="235">
        <v>279</v>
      </c>
      <c r="E286" s="232"/>
      <c r="F286" s="233"/>
      <c r="G286" s="245"/>
      <c r="H286" s="244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  <c r="AJ286" s="244"/>
      <c r="AK286" s="244"/>
      <c r="AL286" s="244"/>
      <c r="AM286" s="244"/>
      <c r="AN286" s="244"/>
      <c r="AO286" s="244"/>
      <c r="AP286" s="244"/>
      <c r="AQ286" s="244"/>
      <c r="AR286" s="244"/>
      <c r="AS286" s="244"/>
      <c r="AT286" s="244"/>
      <c r="AU286" s="244"/>
      <c r="AV286" s="244"/>
      <c r="AW286" s="244"/>
      <c r="AX286" s="244"/>
      <c r="AY286" s="244"/>
      <c r="AZ286" s="244"/>
      <c r="BA286" s="244"/>
      <c r="BB286" s="244"/>
      <c r="BC286" s="244"/>
      <c r="BD286" s="244"/>
      <c r="BE286" s="244"/>
      <c r="BF286" s="244"/>
      <c r="BG286" s="244"/>
      <c r="BH286" s="244"/>
      <c r="BI286" s="244"/>
      <c r="BJ286" s="244"/>
      <c r="BK286" s="244"/>
      <c r="BL286" s="244"/>
      <c r="BM286" s="244"/>
      <c r="BN286" s="244"/>
      <c r="BO286" s="244"/>
      <c r="BP286" s="244"/>
      <c r="BQ286" s="244"/>
      <c r="BR286" s="244"/>
      <c r="BS286" s="244"/>
      <c r="BT286" s="244"/>
      <c r="BU286" s="244"/>
      <c r="BV286" s="244"/>
      <c r="BW286" s="244"/>
      <c r="BX286" s="244"/>
      <c r="BY286" s="244"/>
      <c r="BZ286" s="244"/>
      <c r="CA286" s="244"/>
      <c r="CB286" s="244"/>
      <c r="CC286" s="244"/>
      <c r="CD286" s="244"/>
      <c r="CE286" s="244"/>
      <c r="CF286" s="244"/>
      <c r="CG286" s="244"/>
      <c r="CH286" s="244"/>
      <c r="CI286" s="244"/>
      <c r="CJ286" s="244"/>
      <c r="CK286" s="244"/>
      <c r="CL286" s="244"/>
      <c r="CM286" s="244"/>
      <c r="CN286" s="244"/>
      <c r="CO286" s="244"/>
      <c r="CP286" s="244"/>
      <c r="CQ286" s="244"/>
      <c r="CR286" s="244"/>
      <c r="CS286" s="244"/>
      <c r="CT286" s="244"/>
      <c r="CU286" s="244"/>
      <c r="CV286" s="244"/>
      <c r="CW286" s="244"/>
      <c r="CX286" s="244"/>
      <c r="CY286" s="244"/>
      <c r="CZ286" s="244"/>
      <c r="DA286" s="244"/>
      <c r="DB286" s="244"/>
      <c r="DC286" s="244"/>
      <c r="DD286" s="244"/>
      <c r="DE286" s="244"/>
      <c r="DF286" s="244"/>
      <c r="DG286" s="244"/>
      <c r="DH286" s="244"/>
      <c r="DI286" s="244"/>
      <c r="DJ286" s="244"/>
      <c r="DK286" s="244"/>
      <c r="DL286" s="244"/>
      <c r="DM286" s="244"/>
      <c r="DN286" s="244"/>
      <c r="DO286" s="244"/>
      <c r="DP286" s="244"/>
      <c r="DQ286" s="244"/>
      <c r="DR286" s="244"/>
      <c r="DS286" s="244"/>
      <c r="DT286" s="244"/>
      <c r="DU286" s="244"/>
      <c r="DV286" s="244"/>
      <c r="DW286" s="244"/>
      <c r="DX286" s="244"/>
      <c r="DY286" s="244"/>
      <c r="DZ286" s="244"/>
      <c r="EA286" s="244"/>
      <c r="EB286" s="244"/>
      <c r="EC286" s="244"/>
      <c r="ED286" s="244"/>
      <c r="EE286" s="244"/>
      <c r="EF286" s="244"/>
      <c r="EG286" s="244"/>
      <c r="EH286" s="244"/>
      <c r="EI286" s="244"/>
      <c r="EJ286" s="244"/>
      <c r="EK286" s="244"/>
      <c r="EL286" s="244"/>
      <c r="EM286" s="244"/>
      <c r="EN286" s="244"/>
      <c r="EO286" s="244"/>
      <c r="EP286" s="244"/>
      <c r="EQ286" s="244"/>
      <c r="ER286" s="244"/>
      <c r="ES286" s="244"/>
      <c r="ET286" s="244"/>
      <c r="EU286" s="244"/>
      <c r="EV286" s="244"/>
      <c r="EW286" s="244"/>
      <c r="EX286" s="244"/>
      <c r="EY286" s="244"/>
      <c r="EZ286" s="244"/>
      <c r="FA286" s="244"/>
      <c r="FB286" s="244"/>
      <c r="FC286" s="244"/>
      <c r="FD286" s="244"/>
      <c r="FE286" s="244"/>
      <c r="FF286" s="244"/>
      <c r="FG286" s="244"/>
      <c r="FH286" s="244"/>
      <c r="FI286" s="244"/>
      <c r="FJ286" s="244"/>
      <c r="FK286" s="244"/>
      <c r="FL286" s="244"/>
      <c r="FM286" s="244"/>
      <c r="FN286" s="244"/>
      <c r="FO286" s="244"/>
      <c r="FP286" s="244"/>
      <c r="FQ286" s="244"/>
      <c r="FR286" s="244"/>
      <c r="FS286" s="244"/>
      <c r="FT286" s="244"/>
      <c r="FU286" s="244"/>
      <c r="FV286" s="244"/>
      <c r="FW286" s="244"/>
      <c r="FX286" s="244"/>
      <c r="FY286" s="244"/>
      <c r="FZ286" s="244"/>
      <c r="GA286" s="244"/>
      <c r="GB286" s="244"/>
      <c r="GC286" s="244"/>
      <c r="GD286" s="244"/>
      <c r="GE286" s="244"/>
      <c r="GF286" s="244"/>
      <c r="GG286" s="244"/>
      <c r="GH286" s="244"/>
      <c r="GI286" s="244"/>
      <c r="GJ286" s="244"/>
      <c r="GK286" s="244"/>
      <c r="GL286" s="244"/>
      <c r="GM286" s="244"/>
      <c r="GN286" s="244"/>
      <c r="GO286" s="244"/>
      <c r="GP286" s="244"/>
      <c r="GQ286" s="244"/>
      <c r="GR286" s="244"/>
      <c r="GS286" s="244"/>
      <c r="GT286" s="244"/>
      <c r="GU286" s="244"/>
      <c r="GV286" s="244"/>
      <c r="GW286" s="244"/>
      <c r="GX286" s="244"/>
      <c r="GY286" s="244"/>
      <c r="GZ286" s="244"/>
      <c r="HA286" s="244"/>
      <c r="HB286" s="244"/>
      <c r="HC286" s="244"/>
      <c r="HD286" s="244"/>
      <c r="HE286" s="244"/>
      <c r="HF286" s="244"/>
      <c r="HG286" s="244"/>
      <c r="HH286" s="244"/>
      <c r="HI286" s="244"/>
      <c r="HJ286" s="244"/>
      <c r="HK286" s="244"/>
      <c r="HL286" s="244"/>
      <c r="HM286" s="244"/>
      <c r="HN286" s="244"/>
      <c r="HO286" s="244"/>
      <c r="HP286" s="244"/>
      <c r="HQ286" s="244"/>
      <c r="HR286" s="244"/>
      <c r="HS286" s="244"/>
      <c r="HT286" s="244"/>
      <c r="HU286" s="244"/>
      <c r="HV286" s="244"/>
      <c r="HW286" s="244"/>
      <c r="HX286" s="244"/>
      <c r="HY286" s="244"/>
      <c r="HZ286" s="244"/>
      <c r="IA286" s="244"/>
      <c r="IB286" s="244"/>
      <c r="IC286" s="244"/>
      <c r="ID286" s="244"/>
      <c r="IE286" s="244"/>
      <c r="IF286" s="244"/>
      <c r="IG286" s="244"/>
      <c r="IH286" s="244"/>
      <c r="II286" s="244"/>
      <c r="IJ286" s="244"/>
      <c r="IK286" s="244"/>
      <c r="IL286" s="244"/>
    </row>
    <row r="287" s="2" customFormat="1" ht="18" customHeight="1" spans="1:246">
      <c r="A287" s="243" t="s">
        <v>248</v>
      </c>
      <c r="B287" s="230"/>
      <c r="C287" s="157"/>
      <c r="D287" s="235"/>
      <c r="E287" s="232"/>
      <c r="F287" s="233"/>
      <c r="G287" s="245"/>
      <c r="H287" s="244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  <c r="AJ287" s="244"/>
      <c r="AK287" s="244"/>
      <c r="AL287" s="244"/>
      <c r="AM287" s="244"/>
      <c r="AN287" s="244"/>
      <c r="AO287" s="244"/>
      <c r="AP287" s="244"/>
      <c r="AQ287" s="244"/>
      <c r="AR287" s="244"/>
      <c r="AS287" s="244"/>
      <c r="AT287" s="244"/>
      <c r="AU287" s="244"/>
      <c r="AV287" s="244"/>
      <c r="AW287" s="244"/>
      <c r="AX287" s="244"/>
      <c r="AY287" s="244"/>
      <c r="AZ287" s="244"/>
      <c r="BA287" s="244"/>
      <c r="BB287" s="244"/>
      <c r="BC287" s="244"/>
      <c r="BD287" s="244"/>
      <c r="BE287" s="244"/>
      <c r="BF287" s="244"/>
      <c r="BG287" s="244"/>
      <c r="BH287" s="244"/>
      <c r="BI287" s="244"/>
      <c r="BJ287" s="244"/>
      <c r="BK287" s="244"/>
      <c r="BL287" s="244"/>
      <c r="BM287" s="244"/>
      <c r="BN287" s="244"/>
      <c r="BO287" s="244"/>
      <c r="BP287" s="244"/>
      <c r="BQ287" s="244"/>
      <c r="BR287" s="244"/>
      <c r="BS287" s="244"/>
      <c r="BT287" s="244"/>
      <c r="BU287" s="244"/>
      <c r="BV287" s="244"/>
      <c r="BW287" s="244"/>
      <c r="BX287" s="244"/>
      <c r="BY287" s="244"/>
      <c r="BZ287" s="244"/>
      <c r="CA287" s="244"/>
      <c r="CB287" s="244"/>
      <c r="CC287" s="244"/>
      <c r="CD287" s="244"/>
      <c r="CE287" s="244"/>
      <c r="CF287" s="244"/>
      <c r="CG287" s="244"/>
      <c r="CH287" s="244"/>
      <c r="CI287" s="244"/>
      <c r="CJ287" s="244"/>
      <c r="CK287" s="244"/>
      <c r="CL287" s="244"/>
      <c r="CM287" s="244"/>
      <c r="CN287" s="244"/>
      <c r="CO287" s="244"/>
      <c r="CP287" s="244"/>
      <c r="CQ287" s="244"/>
      <c r="CR287" s="244"/>
      <c r="CS287" s="244"/>
      <c r="CT287" s="244"/>
      <c r="CU287" s="244"/>
      <c r="CV287" s="244"/>
      <c r="CW287" s="244"/>
      <c r="CX287" s="244"/>
      <c r="CY287" s="244"/>
      <c r="CZ287" s="244"/>
      <c r="DA287" s="244"/>
      <c r="DB287" s="244"/>
      <c r="DC287" s="244"/>
      <c r="DD287" s="244"/>
      <c r="DE287" s="244"/>
      <c r="DF287" s="244"/>
      <c r="DG287" s="244"/>
      <c r="DH287" s="244"/>
      <c r="DI287" s="244"/>
      <c r="DJ287" s="244"/>
      <c r="DK287" s="244"/>
      <c r="DL287" s="244"/>
      <c r="DM287" s="244"/>
      <c r="DN287" s="244"/>
      <c r="DO287" s="244"/>
      <c r="DP287" s="244"/>
      <c r="DQ287" s="244"/>
      <c r="DR287" s="244"/>
      <c r="DS287" s="244"/>
      <c r="DT287" s="244"/>
      <c r="DU287" s="244"/>
      <c r="DV287" s="244"/>
      <c r="DW287" s="244"/>
      <c r="DX287" s="244"/>
      <c r="DY287" s="244"/>
      <c r="DZ287" s="244"/>
      <c r="EA287" s="244"/>
      <c r="EB287" s="244"/>
      <c r="EC287" s="244"/>
      <c r="ED287" s="244"/>
      <c r="EE287" s="244"/>
      <c r="EF287" s="244"/>
      <c r="EG287" s="244"/>
      <c r="EH287" s="244"/>
      <c r="EI287" s="244"/>
      <c r="EJ287" s="244"/>
      <c r="EK287" s="244"/>
      <c r="EL287" s="244"/>
      <c r="EM287" s="244"/>
      <c r="EN287" s="244"/>
      <c r="EO287" s="244"/>
      <c r="EP287" s="244"/>
      <c r="EQ287" s="244"/>
      <c r="ER287" s="244"/>
      <c r="ES287" s="244"/>
      <c r="ET287" s="244"/>
      <c r="EU287" s="244"/>
      <c r="EV287" s="244"/>
      <c r="EW287" s="244"/>
      <c r="EX287" s="244"/>
      <c r="EY287" s="244"/>
      <c r="EZ287" s="244"/>
      <c r="FA287" s="244"/>
      <c r="FB287" s="244"/>
      <c r="FC287" s="244"/>
      <c r="FD287" s="244"/>
      <c r="FE287" s="244"/>
      <c r="FF287" s="244"/>
      <c r="FG287" s="244"/>
      <c r="FH287" s="244"/>
      <c r="FI287" s="244"/>
      <c r="FJ287" s="244"/>
      <c r="FK287" s="244"/>
      <c r="FL287" s="244"/>
      <c r="FM287" s="244"/>
      <c r="FN287" s="244"/>
      <c r="FO287" s="244"/>
      <c r="FP287" s="244"/>
      <c r="FQ287" s="244"/>
      <c r="FR287" s="244"/>
      <c r="FS287" s="244"/>
      <c r="FT287" s="244"/>
      <c r="FU287" s="244"/>
      <c r="FV287" s="244"/>
      <c r="FW287" s="244"/>
      <c r="FX287" s="244"/>
      <c r="FY287" s="244"/>
      <c r="FZ287" s="244"/>
      <c r="GA287" s="244"/>
      <c r="GB287" s="244"/>
      <c r="GC287" s="244"/>
      <c r="GD287" s="244"/>
      <c r="GE287" s="244"/>
      <c r="GF287" s="244"/>
      <c r="GG287" s="244"/>
      <c r="GH287" s="244"/>
      <c r="GI287" s="244"/>
      <c r="GJ287" s="244"/>
      <c r="GK287" s="244"/>
      <c r="GL287" s="244"/>
      <c r="GM287" s="244"/>
      <c r="GN287" s="244"/>
      <c r="GO287" s="244"/>
      <c r="GP287" s="244"/>
      <c r="GQ287" s="244"/>
      <c r="GR287" s="244"/>
      <c r="GS287" s="244"/>
      <c r="GT287" s="244"/>
      <c r="GU287" s="244"/>
      <c r="GV287" s="244"/>
      <c r="GW287" s="244"/>
      <c r="GX287" s="244"/>
      <c r="GY287" s="244"/>
      <c r="GZ287" s="244"/>
      <c r="HA287" s="244"/>
      <c r="HB287" s="244"/>
      <c r="HC287" s="244"/>
      <c r="HD287" s="244"/>
      <c r="HE287" s="244"/>
      <c r="HF287" s="244"/>
      <c r="HG287" s="244"/>
      <c r="HH287" s="244"/>
      <c r="HI287" s="244"/>
      <c r="HJ287" s="244"/>
      <c r="HK287" s="244"/>
      <c r="HL287" s="244"/>
      <c r="HM287" s="244"/>
      <c r="HN287" s="244"/>
      <c r="HO287" s="244"/>
      <c r="HP287" s="244"/>
      <c r="HQ287" s="244"/>
      <c r="HR287" s="244"/>
      <c r="HS287" s="244"/>
      <c r="HT287" s="244"/>
      <c r="HU287" s="244"/>
      <c r="HV287" s="244"/>
      <c r="HW287" s="244"/>
      <c r="HX287" s="244"/>
      <c r="HY287" s="244"/>
      <c r="HZ287" s="244"/>
      <c r="IA287" s="244"/>
      <c r="IB287" s="244"/>
      <c r="IC287" s="244"/>
      <c r="ID287" s="244"/>
      <c r="IE287" s="244"/>
      <c r="IF287" s="244"/>
      <c r="IG287" s="244"/>
      <c r="IH287" s="244"/>
      <c r="II287" s="244"/>
      <c r="IJ287" s="244"/>
      <c r="IK287" s="244"/>
      <c r="IL287" s="244"/>
    </row>
    <row r="288" s="2" customFormat="1" ht="18" customHeight="1" spans="1:246">
      <c r="A288" s="243" t="s">
        <v>249</v>
      </c>
      <c r="B288" s="230"/>
      <c r="C288" s="157"/>
      <c r="D288" s="235">
        <v>273</v>
      </c>
      <c r="E288" s="232"/>
      <c r="F288" s="233"/>
      <c r="G288" s="245"/>
      <c r="H288" s="244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  <c r="AJ288" s="244"/>
      <c r="AK288" s="244"/>
      <c r="AL288" s="244"/>
      <c r="AM288" s="244"/>
      <c r="AN288" s="244"/>
      <c r="AO288" s="244"/>
      <c r="AP288" s="244"/>
      <c r="AQ288" s="244"/>
      <c r="AR288" s="244"/>
      <c r="AS288" s="244"/>
      <c r="AT288" s="244"/>
      <c r="AU288" s="244"/>
      <c r="AV288" s="244"/>
      <c r="AW288" s="244"/>
      <c r="AX288" s="244"/>
      <c r="AY288" s="244"/>
      <c r="AZ288" s="244"/>
      <c r="BA288" s="244"/>
      <c r="BB288" s="244"/>
      <c r="BC288" s="244"/>
      <c r="BD288" s="244"/>
      <c r="BE288" s="244"/>
      <c r="BF288" s="244"/>
      <c r="BG288" s="244"/>
      <c r="BH288" s="244"/>
      <c r="BI288" s="244"/>
      <c r="BJ288" s="244"/>
      <c r="BK288" s="244"/>
      <c r="BL288" s="244"/>
      <c r="BM288" s="244"/>
      <c r="BN288" s="244"/>
      <c r="BO288" s="244"/>
      <c r="BP288" s="244"/>
      <c r="BQ288" s="244"/>
      <c r="BR288" s="244"/>
      <c r="BS288" s="244"/>
      <c r="BT288" s="244"/>
      <c r="BU288" s="244"/>
      <c r="BV288" s="244"/>
      <c r="BW288" s="244"/>
      <c r="BX288" s="244"/>
      <c r="BY288" s="244"/>
      <c r="BZ288" s="244"/>
      <c r="CA288" s="244"/>
      <c r="CB288" s="244"/>
      <c r="CC288" s="244"/>
      <c r="CD288" s="244"/>
      <c r="CE288" s="244"/>
      <c r="CF288" s="244"/>
      <c r="CG288" s="244"/>
      <c r="CH288" s="244"/>
      <c r="CI288" s="244"/>
      <c r="CJ288" s="244"/>
      <c r="CK288" s="244"/>
      <c r="CL288" s="244"/>
      <c r="CM288" s="244"/>
      <c r="CN288" s="244"/>
      <c r="CO288" s="244"/>
      <c r="CP288" s="244"/>
      <c r="CQ288" s="244"/>
      <c r="CR288" s="244"/>
      <c r="CS288" s="244"/>
      <c r="CT288" s="244"/>
      <c r="CU288" s="244"/>
      <c r="CV288" s="244"/>
      <c r="CW288" s="244"/>
      <c r="CX288" s="244"/>
      <c r="CY288" s="244"/>
      <c r="CZ288" s="244"/>
      <c r="DA288" s="244"/>
      <c r="DB288" s="244"/>
      <c r="DC288" s="244"/>
      <c r="DD288" s="244"/>
      <c r="DE288" s="244"/>
      <c r="DF288" s="244"/>
      <c r="DG288" s="244"/>
      <c r="DH288" s="244"/>
      <c r="DI288" s="244"/>
      <c r="DJ288" s="244"/>
      <c r="DK288" s="244"/>
      <c r="DL288" s="244"/>
      <c r="DM288" s="244"/>
      <c r="DN288" s="244"/>
      <c r="DO288" s="244"/>
      <c r="DP288" s="244"/>
      <c r="DQ288" s="244"/>
      <c r="DR288" s="244"/>
      <c r="DS288" s="244"/>
      <c r="DT288" s="244"/>
      <c r="DU288" s="244"/>
      <c r="DV288" s="244"/>
      <c r="DW288" s="244"/>
      <c r="DX288" s="244"/>
      <c r="DY288" s="244"/>
      <c r="DZ288" s="244"/>
      <c r="EA288" s="244"/>
      <c r="EB288" s="244"/>
      <c r="EC288" s="244"/>
      <c r="ED288" s="244"/>
      <c r="EE288" s="244"/>
      <c r="EF288" s="244"/>
      <c r="EG288" s="244"/>
      <c r="EH288" s="244"/>
      <c r="EI288" s="244"/>
      <c r="EJ288" s="244"/>
      <c r="EK288" s="244"/>
      <c r="EL288" s="244"/>
      <c r="EM288" s="244"/>
      <c r="EN288" s="244"/>
      <c r="EO288" s="244"/>
      <c r="EP288" s="244"/>
      <c r="EQ288" s="244"/>
      <c r="ER288" s="244"/>
      <c r="ES288" s="244"/>
      <c r="ET288" s="244"/>
      <c r="EU288" s="244"/>
      <c r="EV288" s="244"/>
      <c r="EW288" s="244"/>
      <c r="EX288" s="244"/>
      <c r="EY288" s="244"/>
      <c r="EZ288" s="244"/>
      <c r="FA288" s="244"/>
      <c r="FB288" s="244"/>
      <c r="FC288" s="244"/>
      <c r="FD288" s="244"/>
      <c r="FE288" s="244"/>
      <c r="FF288" s="244"/>
      <c r="FG288" s="244"/>
      <c r="FH288" s="244"/>
      <c r="FI288" s="244"/>
      <c r="FJ288" s="244"/>
      <c r="FK288" s="244"/>
      <c r="FL288" s="244"/>
      <c r="FM288" s="244"/>
      <c r="FN288" s="244"/>
      <c r="FO288" s="244"/>
      <c r="FP288" s="244"/>
      <c r="FQ288" s="244"/>
      <c r="FR288" s="244"/>
      <c r="FS288" s="244"/>
      <c r="FT288" s="244"/>
      <c r="FU288" s="244"/>
      <c r="FV288" s="244"/>
      <c r="FW288" s="244"/>
      <c r="FX288" s="244"/>
      <c r="FY288" s="244"/>
      <c r="FZ288" s="244"/>
      <c r="GA288" s="244"/>
      <c r="GB288" s="244"/>
      <c r="GC288" s="244"/>
      <c r="GD288" s="244"/>
      <c r="GE288" s="244"/>
      <c r="GF288" s="244"/>
      <c r="GG288" s="244"/>
      <c r="GH288" s="244"/>
      <c r="GI288" s="244"/>
      <c r="GJ288" s="244"/>
      <c r="GK288" s="244"/>
      <c r="GL288" s="244"/>
      <c r="GM288" s="244"/>
      <c r="GN288" s="244"/>
      <c r="GO288" s="244"/>
      <c r="GP288" s="244"/>
      <c r="GQ288" s="244"/>
      <c r="GR288" s="244"/>
      <c r="GS288" s="244"/>
      <c r="GT288" s="244"/>
      <c r="GU288" s="244"/>
      <c r="GV288" s="244"/>
      <c r="GW288" s="244"/>
      <c r="GX288" s="244"/>
      <c r="GY288" s="244"/>
      <c r="GZ288" s="244"/>
      <c r="HA288" s="244"/>
      <c r="HB288" s="244"/>
      <c r="HC288" s="244"/>
      <c r="HD288" s="244"/>
      <c r="HE288" s="244"/>
      <c r="HF288" s="244"/>
      <c r="HG288" s="244"/>
      <c r="HH288" s="244"/>
      <c r="HI288" s="244"/>
      <c r="HJ288" s="244"/>
      <c r="HK288" s="244"/>
      <c r="HL288" s="244"/>
      <c r="HM288" s="244"/>
      <c r="HN288" s="244"/>
      <c r="HO288" s="244"/>
      <c r="HP288" s="244"/>
      <c r="HQ288" s="244"/>
      <c r="HR288" s="244"/>
      <c r="HS288" s="244"/>
      <c r="HT288" s="244"/>
      <c r="HU288" s="244"/>
      <c r="HV288" s="244"/>
      <c r="HW288" s="244"/>
      <c r="HX288" s="244"/>
      <c r="HY288" s="244"/>
      <c r="HZ288" s="244"/>
      <c r="IA288" s="244"/>
      <c r="IB288" s="244"/>
      <c r="IC288" s="244"/>
      <c r="ID288" s="244"/>
      <c r="IE288" s="244"/>
      <c r="IF288" s="244"/>
      <c r="IG288" s="244"/>
      <c r="IH288" s="244"/>
      <c r="II288" s="244"/>
      <c r="IJ288" s="244"/>
      <c r="IK288" s="244"/>
      <c r="IL288" s="244"/>
    </row>
    <row r="289" s="2" customFormat="1" ht="18" customHeight="1" spans="1:246">
      <c r="A289" s="243" t="s">
        <v>250</v>
      </c>
      <c r="B289" s="230"/>
      <c r="C289" s="157"/>
      <c r="D289" s="235">
        <v>98</v>
      </c>
      <c r="E289" s="232"/>
      <c r="F289" s="233"/>
      <c r="G289" s="245"/>
      <c r="H289" s="244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  <c r="AJ289" s="244"/>
      <c r="AK289" s="244"/>
      <c r="AL289" s="244"/>
      <c r="AM289" s="244"/>
      <c r="AN289" s="244"/>
      <c r="AO289" s="244"/>
      <c r="AP289" s="244"/>
      <c r="AQ289" s="244"/>
      <c r="AR289" s="244"/>
      <c r="AS289" s="244"/>
      <c r="AT289" s="244"/>
      <c r="AU289" s="244"/>
      <c r="AV289" s="244"/>
      <c r="AW289" s="244"/>
      <c r="AX289" s="244"/>
      <c r="AY289" s="244"/>
      <c r="AZ289" s="244"/>
      <c r="BA289" s="244"/>
      <c r="BB289" s="244"/>
      <c r="BC289" s="244"/>
      <c r="BD289" s="244"/>
      <c r="BE289" s="244"/>
      <c r="BF289" s="244"/>
      <c r="BG289" s="244"/>
      <c r="BH289" s="244"/>
      <c r="BI289" s="244"/>
      <c r="BJ289" s="244"/>
      <c r="BK289" s="244"/>
      <c r="BL289" s="244"/>
      <c r="BM289" s="244"/>
      <c r="BN289" s="244"/>
      <c r="BO289" s="244"/>
      <c r="BP289" s="244"/>
      <c r="BQ289" s="244"/>
      <c r="BR289" s="244"/>
      <c r="BS289" s="244"/>
      <c r="BT289" s="244"/>
      <c r="BU289" s="244"/>
      <c r="BV289" s="244"/>
      <c r="BW289" s="244"/>
      <c r="BX289" s="244"/>
      <c r="BY289" s="244"/>
      <c r="BZ289" s="244"/>
      <c r="CA289" s="244"/>
      <c r="CB289" s="244"/>
      <c r="CC289" s="244"/>
      <c r="CD289" s="244"/>
      <c r="CE289" s="244"/>
      <c r="CF289" s="244"/>
      <c r="CG289" s="244"/>
      <c r="CH289" s="244"/>
      <c r="CI289" s="244"/>
      <c r="CJ289" s="244"/>
      <c r="CK289" s="244"/>
      <c r="CL289" s="244"/>
      <c r="CM289" s="244"/>
      <c r="CN289" s="244"/>
      <c r="CO289" s="244"/>
      <c r="CP289" s="244"/>
      <c r="CQ289" s="244"/>
      <c r="CR289" s="244"/>
      <c r="CS289" s="244"/>
      <c r="CT289" s="244"/>
      <c r="CU289" s="244"/>
      <c r="CV289" s="244"/>
      <c r="CW289" s="244"/>
      <c r="CX289" s="244"/>
      <c r="CY289" s="244"/>
      <c r="CZ289" s="244"/>
      <c r="DA289" s="244"/>
      <c r="DB289" s="244"/>
      <c r="DC289" s="244"/>
      <c r="DD289" s="244"/>
      <c r="DE289" s="244"/>
      <c r="DF289" s="244"/>
      <c r="DG289" s="244"/>
      <c r="DH289" s="244"/>
      <c r="DI289" s="244"/>
      <c r="DJ289" s="244"/>
      <c r="DK289" s="244"/>
      <c r="DL289" s="244"/>
      <c r="DM289" s="244"/>
      <c r="DN289" s="244"/>
      <c r="DO289" s="244"/>
      <c r="DP289" s="244"/>
      <c r="DQ289" s="244"/>
      <c r="DR289" s="244"/>
      <c r="DS289" s="244"/>
      <c r="DT289" s="244"/>
      <c r="DU289" s="244"/>
      <c r="DV289" s="244"/>
      <c r="DW289" s="244"/>
      <c r="DX289" s="244"/>
      <c r="DY289" s="244"/>
      <c r="DZ289" s="244"/>
      <c r="EA289" s="244"/>
      <c r="EB289" s="244"/>
      <c r="EC289" s="244"/>
      <c r="ED289" s="244"/>
      <c r="EE289" s="244"/>
      <c r="EF289" s="244"/>
      <c r="EG289" s="244"/>
      <c r="EH289" s="244"/>
      <c r="EI289" s="244"/>
      <c r="EJ289" s="244"/>
      <c r="EK289" s="244"/>
      <c r="EL289" s="244"/>
      <c r="EM289" s="244"/>
      <c r="EN289" s="244"/>
      <c r="EO289" s="244"/>
      <c r="EP289" s="244"/>
      <c r="EQ289" s="244"/>
      <c r="ER289" s="244"/>
      <c r="ES289" s="244"/>
      <c r="ET289" s="244"/>
      <c r="EU289" s="244"/>
      <c r="EV289" s="244"/>
      <c r="EW289" s="244"/>
      <c r="EX289" s="244"/>
      <c r="EY289" s="244"/>
      <c r="EZ289" s="244"/>
      <c r="FA289" s="244"/>
      <c r="FB289" s="244"/>
      <c r="FC289" s="244"/>
      <c r="FD289" s="244"/>
      <c r="FE289" s="244"/>
      <c r="FF289" s="244"/>
      <c r="FG289" s="244"/>
      <c r="FH289" s="244"/>
      <c r="FI289" s="244"/>
      <c r="FJ289" s="244"/>
      <c r="FK289" s="244"/>
      <c r="FL289" s="244"/>
      <c r="FM289" s="244"/>
      <c r="FN289" s="244"/>
      <c r="FO289" s="244"/>
      <c r="FP289" s="244"/>
      <c r="FQ289" s="244"/>
      <c r="FR289" s="244"/>
      <c r="FS289" s="244"/>
      <c r="FT289" s="244"/>
      <c r="FU289" s="244"/>
      <c r="FV289" s="244"/>
      <c r="FW289" s="244"/>
      <c r="FX289" s="244"/>
      <c r="FY289" s="244"/>
      <c r="FZ289" s="244"/>
      <c r="GA289" s="244"/>
      <c r="GB289" s="244"/>
      <c r="GC289" s="244"/>
      <c r="GD289" s="244"/>
      <c r="GE289" s="244"/>
      <c r="GF289" s="244"/>
      <c r="GG289" s="244"/>
      <c r="GH289" s="244"/>
      <c r="GI289" s="244"/>
      <c r="GJ289" s="244"/>
      <c r="GK289" s="244"/>
      <c r="GL289" s="244"/>
      <c r="GM289" s="244"/>
      <c r="GN289" s="244"/>
      <c r="GO289" s="244"/>
      <c r="GP289" s="244"/>
      <c r="GQ289" s="244"/>
      <c r="GR289" s="244"/>
      <c r="GS289" s="244"/>
      <c r="GT289" s="244"/>
      <c r="GU289" s="244"/>
      <c r="GV289" s="244"/>
      <c r="GW289" s="244"/>
      <c r="GX289" s="244"/>
      <c r="GY289" s="244"/>
      <c r="GZ289" s="244"/>
      <c r="HA289" s="244"/>
      <c r="HB289" s="244"/>
      <c r="HC289" s="244"/>
      <c r="HD289" s="244"/>
      <c r="HE289" s="244"/>
      <c r="HF289" s="244"/>
      <c r="HG289" s="244"/>
      <c r="HH289" s="244"/>
      <c r="HI289" s="244"/>
      <c r="HJ289" s="244"/>
      <c r="HK289" s="244"/>
      <c r="HL289" s="244"/>
      <c r="HM289" s="244"/>
      <c r="HN289" s="244"/>
      <c r="HO289" s="244"/>
      <c r="HP289" s="244"/>
      <c r="HQ289" s="244"/>
      <c r="HR289" s="244"/>
      <c r="HS289" s="244"/>
      <c r="HT289" s="244"/>
      <c r="HU289" s="244"/>
      <c r="HV289" s="244"/>
      <c r="HW289" s="244"/>
      <c r="HX289" s="244"/>
      <c r="HY289" s="244"/>
      <c r="HZ289" s="244"/>
      <c r="IA289" s="244"/>
      <c r="IB289" s="244"/>
      <c r="IC289" s="244"/>
      <c r="ID289" s="244"/>
      <c r="IE289" s="244"/>
      <c r="IF289" s="244"/>
      <c r="IG289" s="244"/>
      <c r="IH289" s="244"/>
      <c r="II289" s="244"/>
      <c r="IJ289" s="244"/>
      <c r="IK289" s="244"/>
      <c r="IL289" s="244"/>
    </row>
    <row r="290" s="2" customFormat="1" ht="18" customHeight="1" spans="1:246">
      <c r="A290" s="243" t="s">
        <v>251</v>
      </c>
      <c r="B290" s="230">
        <v>85</v>
      </c>
      <c r="C290" s="157"/>
      <c r="D290" s="235">
        <v>114</v>
      </c>
      <c r="E290" s="232"/>
      <c r="F290" s="233"/>
      <c r="G290" s="245"/>
      <c r="H290" s="244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  <c r="AJ290" s="244"/>
      <c r="AK290" s="244"/>
      <c r="AL290" s="244"/>
      <c r="AM290" s="244"/>
      <c r="AN290" s="244"/>
      <c r="AO290" s="244"/>
      <c r="AP290" s="244"/>
      <c r="AQ290" s="244"/>
      <c r="AR290" s="244"/>
      <c r="AS290" s="244"/>
      <c r="AT290" s="244"/>
      <c r="AU290" s="244"/>
      <c r="AV290" s="244"/>
      <c r="AW290" s="244"/>
      <c r="AX290" s="244"/>
      <c r="AY290" s="244"/>
      <c r="AZ290" s="244"/>
      <c r="BA290" s="244"/>
      <c r="BB290" s="244"/>
      <c r="BC290" s="244"/>
      <c r="BD290" s="244"/>
      <c r="BE290" s="244"/>
      <c r="BF290" s="244"/>
      <c r="BG290" s="244"/>
      <c r="BH290" s="244"/>
      <c r="BI290" s="244"/>
      <c r="BJ290" s="244"/>
      <c r="BK290" s="244"/>
      <c r="BL290" s="244"/>
      <c r="BM290" s="244"/>
      <c r="BN290" s="244"/>
      <c r="BO290" s="244"/>
      <c r="BP290" s="244"/>
      <c r="BQ290" s="244"/>
      <c r="BR290" s="244"/>
      <c r="BS290" s="244"/>
      <c r="BT290" s="244"/>
      <c r="BU290" s="244"/>
      <c r="BV290" s="244"/>
      <c r="BW290" s="244"/>
      <c r="BX290" s="244"/>
      <c r="BY290" s="244"/>
      <c r="BZ290" s="244"/>
      <c r="CA290" s="244"/>
      <c r="CB290" s="244"/>
      <c r="CC290" s="244"/>
      <c r="CD290" s="244"/>
      <c r="CE290" s="244"/>
      <c r="CF290" s="244"/>
      <c r="CG290" s="244"/>
      <c r="CH290" s="244"/>
      <c r="CI290" s="244"/>
      <c r="CJ290" s="244"/>
      <c r="CK290" s="244"/>
      <c r="CL290" s="244"/>
      <c r="CM290" s="244"/>
      <c r="CN290" s="244"/>
      <c r="CO290" s="244"/>
      <c r="CP290" s="244"/>
      <c r="CQ290" s="244"/>
      <c r="CR290" s="244"/>
      <c r="CS290" s="244"/>
      <c r="CT290" s="244"/>
      <c r="CU290" s="244"/>
      <c r="CV290" s="244"/>
      <c r="CW290" s="244"/>
      <c r="CX290" s="244"/>
      <c r="CY290" s="244"/>
      <c r="CZ290" s="244"/>
      <c r="DA290" s="244"/>
      <c r="DB290" s="244"/>
      <c r="DC290" s="244"/>
      <c r="DD290" s="244"/>
      <c r="DE290" s="244"/>
      <c r="DF290" s="244"/>
      <c r="DG290" s="244"/>
      <c r="DH290" s="244"/>
      <c r="DI290" s="244"/>
      <c r="DJ290" s="244"/>
      <c r="DK290" s="244"/>
      <c r="DL290" s="244"/>
      <c r="DM290" s="244"/>
      <c r="DN290" s="244"/>
      <c r="DO290" s="244"/>
      <c r="DP290" s="244"/>
      <c r="DQ290" s="244"/>
      <c r="DR290" s="244"/>
      <c r="DS290" s="244"/>
      <c r="DT290" s="244"/>
      <c r="DU290" s="244"/>
      <c r="DV290" s="244"/>
      <c r="DW290" s="244"/>
      <c r="DX290" s="244"/>
      <c r="DY290" s="244"/>
      <c r="DZ290" s="244"/>
      <c r="EA290" s="244"/>
      <c r="EB290" s="244"/>
      <c r="EC290" s="244"/>
      <c r="ED290" s="244"/>
      <c r="EE290" s="244"/>
      <c r="EF290" s="244"/>
      <c r="EG290" s="244"/>
      <c r="EH290" s="244"/>
      <c r="EI290" s="244"/>
      <c r="EJ290" s="244"/>
      <c r="EK290" s="244"/>
      <c r="EL290" s="244"/>
      <c r="EM290" s="244"/>
      <c r="EN290" s="244"/>
      <c r="EO290" s="244"/>
      <c r="EP290" s="244"/>
      <c r="EQ290" s="244"/>
      <c r="ER290" s="244"/>
      <c r="ES290" s="244"/>
      <c r="ET290" s="244"/>
      <c r="EU290" s="244"/>
      <c r="EV290" s="244"/>
      <c r="EW290" s="244"/>
      <c r="EX290" s="244"/>
      <c r="EY290" s="244"/>
      <c r="EZ290" s="244"/>
      <c r="FA290" s="244"/>
      <c r="FB290" s="244"/>
      <c r="FC290" s="244"/>
      <c r="FD290" s="244"/>
      <c r="FE290" s="244"/>
      <c r="FF290" s="244"/>
      <c r="FG290" s="244"/>
      <c r="FH290" s="244"/>
      <c r="FI290" s="244"/>
      <c r="FJ290" s="244"/>
      <c r="FK290" s="244"/>
      <c r="FL290" s="244"/>
      <c r="FM290" s="244"/>
      <c r="FN290" s="244"/>
      <c r="FO290" s="244"/>
      <c r="FP290" s="244"/>
      <c r="FQ290" s="244"/>
      <c r="FR290" s="244"/>
      <c r="FS290" s="244"/>
      <c r="FT290" s="244"/>
      <c r="FU290" s="244"/>
      <c r="FV290" s="244"/>
      <c r="FW290" s="244"/>
      <c r="FX290" s="244"/>
      <c r="FY290" s="244"/>
      <c r="FZ290" s="244"/>
      <c r="GA290" s="244"/>
      <c r="GB290" s="244"/>
      <c r="GC290" s="244"/>
      <c r="GD290" s="244"/>
      <c r="GE290" s="244"/>
      <c r="GF290" s="244"/>
      <c r="GG290" s="244"/>
      <c r="GH290" s="244"/>
      <c r="GI290" s="244"/>
      <c r="GJ290" s="244"/>
      <c r="GK290" s="244"/>
      <c r="GL290" s="244"/>
      <c r="GM290" s="244"/>
      <c r="GN290" s="244"/>
      <c r="GO290" s="244"/>
      <c r="GP290" s="244"/>
      <c r="GQ290" s="244"/>
      <c r="GR290" s="244"/>
      <c r="GS290" s="244"/>
      <c r="GT290" s="244"/>
      <c r="GU290" s="244"/>
      <c r="GV290" s="244"/>
      <c r="GW290" s="244"/>
      <c r="GX290" s="244"/>
      <c r="GY290" s="244"/>
      <c r="GZ290" s="244"/>
      <c r="HA290" s="244"/>
      <c r="HB290" s="244"/>
      <c r="HC290" s="244"/>
      <c r="HD290" s="244"/>
      <c r="HE290" s="244"/>
      <c r="HF290" s="244"/>
      <c r="HG290" s="244"/>
      <c r="HH290" s="244"/>
      <c r="HI290" s="244"/>
      <c r="HJ290" s="244"/>
      <c r="HK290" s="244"/>
      <c r="HL290" s="244"/>
      <c r="HM290" s="244"/>
      <c r="HN290" s="244"/>
      <c r="HO290" s="244"/>
      <c r="HP290" s="244"/>
      <c r="HQ290" s="244"/>
      <c r="HR290" s="244"/>
      <c r="HS290" s="244"/>
      <c r="HT290" s="244"/>
      <c r="HU290" s="244"/>
      <c r="HV290" s="244"/>
      <c r="HW290" s="244"/>
      <c r="HX290" s="244"/>
      <c r="HY290" s="244"/>
      <c r="HZ290" s="244"/>
      <c r="IA290" s="244"/>
      <c r="IB290" s="244"/>
      <c r="IC290" s="244"/>
      <c r="ID290" s="244"/>
      <c r="IE290" s="244"/>
      <c r="IF290" s="244"/>
      <c r="IG290" s="244"/>
      <c r="IH290" s="244"/>
      <c r="II290" s="244"/>
      <c r="IJ290" s="244"/>
      <c r="IK290" s="244"/>
      <c r="IL290" s="244"/>
    </row>
    <row r="291" s="2" customFormat="1" ht="18" customHeight="1" spans="1:246">
      <c r="A291" s="243" t="s">
        <v>252</v>
      </c>
      <c r="B291" s="226">
        <f>SUM(B292:B294)</f>
        <v>0</v>
      </c>
      <c r="C291" s="226"/>
      <c r="D291" s="226">
        <f>SUM(D292:D294)</f>
        <v>0</v>
      </c>
      <c r="E291" s="236"/>
      <c r="F291" s="227">
        <v>0</v>
      </c>
      <c r="G291" s="245"/>
      <c r="H291" s="244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  <c r="AJ291" s="244"/>
      <c r="AK291" s="244"/>
      <c r="AL291" s="244"/>
      <c r="AM291" s="244"/>
      <c r="AN291" s="244"/>
      <c r="AO291" s="244"/>
      <c r="AP291" s="244"/>
      <c r="AQ291" s="244"/>
      <c r="AR291" s="244"/>
      <c r="AS291" s="244"/>
      <c r="AT291" s="244"/>
      <c r="AU291" s="244"/>
      <c r="AV291" s="244"/>
      <c r="AW291" s="244"/>
      <c r="AX291" s="244"/>
      <c r="AY291" s="244"/>
      <c r="AZ291" s="244"/>
      <c r="BA291" s="244"/>
      <c r="BB291" s="244"/>
      <c r="BC291" s="244"/>
      <c r="BD291" s="244"/>
      <c r="BE291" s="244"/>
      <c r="BF291" s="244"/>
      <c r="BG291" s="244"/>
      <c r="BH291" s="244"/>
      <c r="BI291" s="244"/>
      <c r="BJ291" s="244"/>
      <c r="BK291" s="244"/>
      <c r="BL291" s="244"/>
      <c r="BM291" s="244"/>
      <c r="BN291" s="244"/>
      <c r="BO291" s="244"/>
      <c r="BP291" s="244"/>
      <c r="BQ291" s="244"/>
      <c r="BR291" s="244"/>
      <c r="BS291" s="244"/>
      <c r="BT291" s="244"/>
      <c r="BU291" s="244"/>
      <c r="BV291" s="244"/>
      <c r="BW291" s="244"/>
      <c r="BX291" s="244"/>
      <c r="BY291" s="244"/>
      <c r="BZ291" s="244"/>
      <c r="CA291" s="244"/>
      <c r="CB291" s="244"/>
      <c r="CC291" s="244"/>
      <c r="CD291" s="244"/>
      <c r="CE291" s="244"/>
      <c r="CF291" s="244"/>
      <c r="CG291" s="244"/>
      <c r="CH291" s="244"/>
      <c r="CI291" s="244"/>
      <c r="CJ291" s="244"/>
      <c r="CK291" s="244"/>
      <c r="CL291" s="244"/>
      <c r="CM291" s="244"/>
      <c r="CN291" s="244"/>
      <c r="CO291" s="244"/>
      <c r="CP291" s="244"/>
      <c r="CQ291" s="244"/>
      <c r="CR291" s="244"/>
      <c r="CS291" s="244"/>
      <c r="CT291" s="244"/>
      <c r="CU291" s="244"/>
      <c r="CV291" s="244"/>
      <c r="CW291" s="244"/>
      <c r="CX291" s="244"/>
      <c r="CY291" s="244"/>
      <c r="CZ291" s="244"/>
      <c r="DA291" s="244"/>
      <c r="DB291" s="244"/>
      <c r="DC291" s="244"/>
      <c r="DD291" s="244"/>
      <c r="DE291" s="244"/>
      <c r="DF291" s="244"/>
      <c r="DG291" s="244"/>
      <c r="DH291" s="244"/>
      <c r="DI291" s="244"/>
      <c r="DJ291" s="244"/>
      <c r="DK291" s="244"/>
      <c r="DL291" s="244"/>
      <c r="DM291" s="244"/>
      <c r="DN291" s="244"/>
      <c r="DO291" s="244"/>
      <c r="DP291" s="244"/>
      <c r="DQ291" s="244"/>
      <c r="DR291" s="244"/>
      <c r="DS291" s="244"/>
      <c r="DT291" s="244"/>
      <c r="DU291" s="244"/>
      <c r="DV291" s="244"/>
      <c r="DW291" s="244"/>
      <c r="DX291" s="244"/>
      <c r="DY291" s="244"/>
      <c r="DZ291" s="244"/>
      <c r="EA291" s="244"/>
      <c r="EB291" s="244"/>
      <c r="EC291" s="244"/>
      <c r="ED291" s="244"/>
      <c r="EE291" s="244"/>
      <c r="EF291" s="244"/>
      <c r="EG291" s="244"/>
      <c r="EH291" s="244"/>
      <c r="EI291" s="244"/>
      <c r="EJ291" s="244"/>
      <c r="EK291" s="244"/>
      <c r="EL291" s="244"/>
      <c r="EM291" s="244"/>
      <c r="EN291" s="244"/>
      <c r="EO291" s="244"/>
      <c r="EP291" s="244"/>
      <c r="EQ291" s="244"/>
      <c r="ER291" s="244"/>
      <c r="ES291" s="244"/>
      <c r="ET291" s="244"/>
      <c r="EU291" s="244"/>
      <c r="EV291" s="244"/>
      <c r="EW291" s="244"/>
      <c r="EX291" s="244"/>
      <c r="EY291" s="244"/>
      <c r="EZ291" s="244"/>
      <c r="FA291" s="244"/>
      <c r="FB291" s="244"/>
      <c r="FC291" s="244"/>
      <c r="FD291" s="244"/>
      <c r="FE291" s="244"/>
      <c r="FF291" s="244"/>
      <c r="FG291" s="244"/>
      <c r="FH291" s="244"/>
      <c r="FI291" s="244"/>
      <c r="FJ291" s="244"/>
      <c r="FK291" s="244"/>
      <c r="FL291" s="244"/>
      <c r="FM291" s="244"/>
      <c r="FN291" s="244"/>
      <c r="FO291" s="244"/>
      <c r="FP291" s="244"/>
      <c r="FQ291" s="244"/>
      <c r="FR291" s="244"/>
      <c r="FS291" s="244"/>
      <c r="FT291" s="244"/>
      <c r="FU291" s="244"/>
      <c r="FV291" s="244"/>
      <c r="FW291" s="244"/>
      <c r="FX291" s="244"/>
      <c r="FY291" s="244"/>
      <c r="FZ291" s="244"/>
      <c r="GA291" s="244"/>
      <c r="GB291" s="244"/>
      <c r="GC291" s="244"/>
      <c r="GD291" s="244"/>
      <c r="GE291" s="244"/>
      <c r="GF291" s="244"/>
      <c r="GG291" s="244"/>
      <c r="GH291" s="244"/>
      <c r="GI291" s="244"/>
      <c r="GJ291" s="244"/>
      <c r="GK291" s="244"/>
      <c r="GL291" s="244"/>
      <c r="GM291" s="244"/>
      <c r="GN291" s="244"/>
      <c r="GO291" s="244"/>
      <c r="GP291" s="244"/>
      <c r="GQ291" s="244"/>
      <c r="GR291" s="244"/>
      <c r="GS291" s="244"/>
      <c r="GT291" s="244"/>
      <c r="GU291" s="244"/>
      <c r="GV291" s="244"/>
      <c r="GW291" s="244"/>
      <c r="GX291" s="244"/>
      <c r="GY291" s="244"/>
      <c r="GZ291" s="244"/>
      <c r="HA291" s="244"/>
      <c r="HB291" s="244"/>
      <c r="HC291" s="244"/>
      <c r="HD291" s="244"/>
      <c r="HE291" s="244"/>
      <c r="HF291" s="244"/>
      <c r="HG291" s="244"/>
      <c r="HH291" s="244"/>
      <c r="HI291" s="244"/>
      <c r="HJ291" s="244"/>
      <c r="HK291" s="244"/>
      <c r="HL291" s="244"/>
      <c r="HM291" s="244"/>
      <c r="HN291" s="244"/>
      <c r="HO291" s="244"/>
      <c r="HP291" s="244"/>
      <c r="HQ291" s="244"/>
      <c r="HR291" s="244"/>
      <c r="HS291" s="244"/>
      <c r="HT291" s="244"/>
      <c r="HU291" s="244"/>
      <c r="HV291" s="244"/>
      <c r="HW291" s="244"/>
      <c r="HX291" s="244"/>
      <c r="HY291" s="244"/>
      <c r="HZ291" s="244"/>
      <c r="IA291" s="244"/>
      <c r="IB291" s="244"/>
      <c r="IC291" s="244"/>
      <c r="ID291" s="244"/>
      <c r="IE291" s="244"/>
      <c r="IF291" s="244"/>
      <c r="IG291" s="244"/>
      <c r="IH291" s="244"/>
      <c r="II291" s="244"/>
      <c r="IJ291" s="244"/>
      <c r="IK291" s="244"/>
      <c r="IL291" s="244"/>
    </row>
    <row r="292" s="2" customFormat="1" ht="18" customHeight="1" spans="1:246">
      <c r="A292" s="243" t="s">
        <v>253</v>
      </c>
      <c r="B292" s="230"/>
      <c r="C292" s="157"/>
      <c r="D292" s="235"/>
      <c r="E292" s="232"/>
      <c r="F292" s="233"/>
      <c r="G292" s="245"/>
      <c r="H292" s="244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  <c r="AJ292" s="244"/>
      <c r="AK292" s="244"/>
      <c r="AL292" s="244"/>
      <c r="AM292" s="244"/>
      <c r="AN292" s="244"/>
      <c r="AO292" s="244"/>
      <c r="AP292" s="244"/>
      <c r="AQ292" s="244"/>
      <c r="AR292" s="244"/>
      <c r="AS292" s="244"/>
      <c r="AT292" s="244"/>
      <c r="AU292" s="244"/>
      <c r="AV292" s="244"/>
      <c r="AW292" s="244"/>
      <c r="AX292" s="244"/>
      <c r="AY292" s="244"/>
      <c r="AZ292" s="244"/>
      <c r="BA292" s="244"/>
      <c r="BB292" s="244"/>
      <c r="BC292" s="244"/>
      <c r="BD292" s="244"/>
      <c r="BE292" s="244"/>
      <c r="BF292" s="244"/>
      <c r="BG292" s="244"/>
      <c r="BH292" s="244"/>
      <c r="BI292" s="244"/>
      <c r="BJ292" s="244"/>
      <c r="BK292" s="244"/>
      <c r="BL292" s="244"/>
      <c r="BM292" s="244"/>
      <c r="BN292" s="244"/>
      <c r="BO292" s="244"/>
      <c r="BP292" s="244"/>
      <c r="BQ292" s="244"/>
      <c r="BR292" s="244"/>
      <c r="BS292" s="244"/>
      <c r="BT292" s="244"/>
      <c r="BU292" s="244"/>
      <c r="BV292" s="244"/>
      <c r="BW292" s="244"/>
      <c r="BX292" s="244"/>
      <c r="BY292" s="244"/>
      <c r="BZ292" s="244"/>
      <c r="CA292" s="244"/>
      <c r="CB292" s="244"/>
      <c r="CC292" s="244"/>
      <c r="CD292" s="244"/>
      <c r="CE292" s="244"/>
      <c r="CF292" s="244"/>
      <c r="CG292" s="244"/>
      <c r="CH292" s="244"/>
      <c r="CI292" s="244"/>
      <c r="CJ292" s="244"/>
      <c r="CK292" s="244"/>
      <c r="CL292" s="244"/>
      <c r="CM292" s="244"/>
      <c r="CN292" s="244"/>
      <c r="CO292" s="244"/>
      <c r="CP292" s="244"/>
      <c r="CQ292" s="244"/>
      <c r="CR292" s="244"/>
      <c r="CS292" s="244"/>
      <c r="CT292" s="244"/>
      <c r="CU292" s="244"/>
      <c r="CV292" s="244"/>
      <c r="CW292" s="244"/>
      <c r="CX292" s="244"/>
      <c r="CY292" s="244"/>
      <c r="CZ292" s="244"/>
      <c r="DA292" s="244"/>
      <c r="DB292" s="244"/>
      <c r="DC292" s="244"/>
      <c r="DD292" s="244"/>
      <c r="DE292" s="244"/>
      <c r="DF292" s="244"/>
      <c r="DG292" s="244"/>
      <c r="DH292" s="244"/>
      <c r="DI292" s="244"/>
      <c r="DJ292" s="244"/>
      <c r="DK292" s="244"/>
      <c r="DL292" s="244"/>
      <c r="DM292" s="244"/>
      <c r="DN292" s="244"/>
      <c r="DO292" s="244"/>
      <c r="DP292" s="244"/>
      <c r="DQ292" s="244"/>
      <c r="DR292" s="244"/>
      <c r="DS292" s="244"/>
      <c r="DT292" s="244"/>
      <c r="DU292" s="244"/>
      <c r="DV292" s="244"/>
      <c r="DW292" s="244"/>
      <c r="DX292" s="244"/>
      <c r="DY292" s="244"/>
      <c r="DZ292" s="244"/>
      <c r="EA292" s="244"/>
      <c r="EB292" s="244"/>
      <c r="EC292" s="244"/>
      <c r="ED292" s="244"/>
      <c r="EE292" s="244"/>
      <c r="EF292" s="244"/>
      <c r="EG292" s="244"/>
      <c r="EH292" s="244"/>
      <c r="EI292" s="244"/>
      <c r="EJ292" s="244"/>
      <c r="EK292" s="244"/>
      <c r="EL292" s="244"/>
      <c r="EM292" s="244"/>
      <c r="EN292" s="244"/>
      <c r="EO292" s="244"/>
      <c r="EP292" s="244"/>
      <c r="EQ292" s="244"/>
      <c r="ER292" s="244"/>
      <c r="ES292" s="244"/>
      <c r="ET292" s="244"/>
      <c r="EU292" s="244"/>
      <c r="EV292" s="244"/>
      <c r="EW292" s="244"/>
      <c r="EX292" s="244"/>
      <c r="EY292" s="244"/>
      <c r="EZ292" s="244"/>
      <c r="FA292" s="244"/>
      <c r="FB292" s="244"/>
      <c r="FC292" s="244"/>
      <c r="FD292" s="244"/>
      <c r="FE292" s="244"/>
      <c r="FF292" s="244"/>
      <c r="FG292" s="244"/>
      <c r="FH292" s="244"/>
      <c r="FI292" s="244"/>
      <c r="FJ292" s="244"/>
      <c r="FK292" s="244"/>
      <c r="FL292" s="244"/>
      <c r="FM292" s="244"/>
      <c r="FN292" s="244"/>
      <c r="FO292" s="244"/>
      <c r="FP292" s="244"/>
      <c r="FQ292" s="244"/>
      <c r="FR292" s="244"/>
      <c r="FS292" s="244"/>
      <c r="FT292" s="244"/>
      <c r="FU292" s="244"/>
      <c r="FV292" s="244"/>
      <c r="FW292" s="244"/>
      <c r="FX292" s="244"/>
      <c r="FY292" s="244"/>
      <c r="FZ292" s="244"/>
      <c r="GA292" s="244"/>
      <c r="GB292" s="244"/>
      <c r="GC292" s="244"/>
      <c r="GD292" s="244"/>
      <c r="GE292" s="244"/>
      <c r="GF292" s="244"/>
      <c r="GG292" s="244"/>
      <c r="GH292" s="244"/>
      <c r="GI292" s="244"/>
      <c r="GJ292" s="244"/>
      <c r="GK292" s="244"/>
      <c r="GL292" s="244"/>
      <c r="GM292" s="244"/>
      <c r="GN292" s="244"/>
      <c r="GO292" s="244"/>
      <c r="GP292" s="244"/>
      <c r="GQ292" s="244"/>
      <c r="GR292" s="244"/>
      <c r="GS292" s="244"/>
      <c r="GT292" s="244"/>
      <c r="GU292" s="244"/>
      <c r="GV292" s="244"/>
      <c r="GW292" s="244"/>
      <c r="GX292" s="244"/>
      <c r="GY292" s="244"/>
      <c r="GZ292" s="244"/>
      <c r="HA292" s="244"/>
      <c r="HB292" s="244"/>
      <c r="HC292" s="244"/>
      <c r="HD292" s="244"/>
      <c r="HE292" s="244"/>
      <c r="HF292" s="244"/>
      <c r="HG292" s="244"/>
      <c r="HH292" s="244"/>
      <c r="HI292" s="244"/>
      <c r="HJ292" s="244"/>
      <c r="HK292" s="244"/>
      <c r="HL292" s="244"/>
      <c r="HM292" s="244"/>
      <c r="HN292" s="244"/>
      <c r="HO292" s="244"/>
      <c r="HP292" s="244"/>
      <c r="HQ292" s="244"/>
      <c r="HR292" s="244"/>
      <c r="HS292" s="244"/>
      <c r="HT292" s="244"/>
      <c r="HU292" s="244"/>
      <c r="HV292" s="244"/>
      <c r="HW292" s="244"/>
      <c r="HX292" s="244"/>
      <c r="HY292" s="244"/>
      <c r="HZ292" s="244"/>
      <c r="IA292" s="244"/>
      <c r="IB292" s="244"/>
      <c r="IC292" s="244"/>
      <c r="ID292" s="244"/>
      <c r="IE292" s="244"/>
      <c r="IF292" s="244"/>
      <c r="IG292" s="244"/>
      <c r="IH292" s="244"/>
      <c r="II292" s="244"/>
      <c r="IJ292" s="244"/>
      <c r="IK292" s="244"/>
      <c r="IL292" s="244"/>
    </row>
    <row r="293" s="2" customFormat="1" ht="18" customHeight="1" spans="1:246">
      <c r="A293" s="243" t="s">
        <v>254</v>
      </c>
      <c r="B293" s="230"/>
      <c r="C293" s="157"/>
      <c r="D293" s="235"/>
      <c r="E293" s="232"/>
      <c r="F293" s="233"/>
      <c r="G293" s="245"/>
      <c r="H293" s="244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  <c r="AJ293" s="244"/>
      <c r="AK293" s="244"/>
      <c r="AL293" s="244"/>
      <c r="AM293" s="244"/>
      <c r="AN293" s="244"/>
      <c r="AO293" s="244"/>
      <c r="AP293" s="244"/>
      <c r="AQ293" s="244"/>
      <c r="AR293" s="244"/>
      <c r="AS293" s="244"/>
      <c r="AT293" s="244"/>
      <c r="AU293" s="244"/>
      <c r="AV293" s="244"/>
      <c r="AW293" s="244"/>
      <c r="AX293" s="244"/>
      <c r="AY293" s="244"/>
      <c r="AZ293" s="244"/>
      <c r="BA293" s="244"/>
      <c r="BB293" s="244"/>
      <c r="BC293" s="244"/>
      <c r="BD293" s="244"/>
      <c r="BE293" s="244"/>
      <c r="BF293" s="244"/>
      <c r="BG293" s="244"/>
      <c r="BH293" s="244"/>
      <c r="BI293" s="244"/>
      <c r="BJ293" s="244"/>
      <c r="BK293" s="244"/>
      <c r="BL293" s="244"/>
      <c r="BM293" s="244"/>
      <c r="BN293" s="244"/>
      <c r="BO293" s="244"/>
      <c r="BP293" s="244"/>
      <c r="BQ293" s="244"/>
      <c r="BR293" s="244"/>
      <c r="BS293" s="244"/>
      <c r="BT293" s="244"/>
      <c r="BU293" s="244"/>
      <c r="BV293" s="244"/>
      <c r="BW293" s="244"/>
      <c r="BX293" s="244"/>
      <c r="BY293" s="244"/>
      <c r="BZ293" s="244"/>
      <c r="CA293" s="244"/>
      <c r="CB293" s="244"/>
      <c r="CC293" s="244"/>
      <c r="CD293" s="244"/>
      <c r="CE293" s="244"/>
      <c r="CF293" s="244"/>
      <c r="CG293" s="244"/>
      <c r="CH293" s="244"/>
      <c r="CI293" s="244"/>
      <c r="CJ293" s="244"/>
      <c r="CK293" s="244"/>
      <c r="CL293" s="244"/>
      <c r="CM293" s="244"/>
      <c r="CN293" s="244"/>
      <c r="CO293" s="244"/>
      <c r="CP293" s="244"/>
      <c r="CQ293" s="244"/>
      <c r="CR293" s="244"/>
      <c r="CS293" s="244"/>
      <c r="CT293" s="244"/>
      <c r="CU293" s="244"/>
      <c r="CV293" s="244"/>
      <c r="CW293" s="244"/>
      <c r="CX293" s="244"/>
      <c r="CY293" s="244"/>
      <c r="CZ293" s="244"/>
      <c r="DA293" s="244"/>
      <c r="DB293" s="244"/>
      <c r="DC293" s="244"/>
      <c r="DD293" s="244"/>
      <c r="DE293" s="244"/>
      <c r="DF293" s="244"/>
      <c r="DG293" s="244"/>
      <c r="DH293" s="244"/>
      <c r="DI293" s="244"/>
      <c r="DJ293" s="244"/>
      <c r="DK293" s="244"/>
      <c r="DL293" s="244"/>
      <c r="DM293" s="244"/>
      <c r="DN293" s="244"/>
      <c r="DO293" s="244"/>
      <c r="DP293" s="244"/>
      <c r="DQ293" s="244"/>
      <c r="DR293" s="244"/>
      <c r="DS293" s="244"/>
      <c r="DT293" s="244"/>
      <c r="DU293" s="244"/>
      <c r="DV293" s="244"/>
      <c r="DW293" s="244"/>
      <c r="DX293" s="244"/>
      <c r="DY293" s="244"/>
      <c r="DZ293" s="244"/>
      <c r="EA293" s="244"/>
      <c r="EB293" s="244"/>
      <c r="EC293" s="244"/>
      <c r="ED293" s="244"/>
      <c r="EE293" s="244"/>
      <c r="EF293" s="244"/>
      <c r="EG293" s="244"/>
      <c r="EH293" s="244"/>
      <c r="EI293" s="244"/>
      <c r="EJ293" s="244"/>
      <c r="EK293" s="244"/>
      <c r="EL293" s="244"/>
      <c r="EM293" s="244"/>
      <c r="EN293" s="244"/>
      <c r="EO293" s="244"/>
      <c r="EP293" s="244"/>
      <c r="EQ293" s="244"/>
      <c r="ER293" s="244"/>
      <c r="ES293" s="244"/>
      <c r="ET293" s="244"/>
      <c r="EU293" s="244"/>
      <c r="EV293" s="244"/>
      <c r="EW293" s="244"/>
      <c r="EX293" s="244"/>
      <c r="EY293" s="244"/>
      <c r="EZ293" s="244"/>
      <c r="FA293" s="244"/>
      <c r="FB293" s="244"/>
      <c r="FC293" s="244"/>
      <c r="FD293" s="244"/>
      <c r="FE293" s="244"/>
      <c r="FF293" s="244"/>
      <c r="FG293" s="244"/>
      <c r="FH293" s="244"/>
      <c r="FI293" s="244"/>
      <c r="FJ293" s="244"/>
      <c r="FK293" s="244"/>
      <c r="FL293" s="244"/>
      <c r="FM293" s="244"/>
      <c r="FN293" s="244"/>
      <c r="FO293" s="244"/>
      <c r="FP293" s="244"/>
      <c r="FQ293" s="244"/>
      <c r="FR293" s="244"/>
      <c r="FS293" s="244"/>
      <c r="FT293" s="244"/>
      <c r="FU293" s="244"/>
      <c r="FV293" s="244"/>
      <c r="FW293" s="244"/>
      <c r="FX293" s="244"/>
      <c r="FY293" s="244"/>
      <c r="FZ293" s="244"/>
      <c r="GA293" s="244"/>
      <c r="GB293" s="244"/>
      <c r="GC293" s="244"/>
      <c r="GD293" s="244"/>
      <c r="GE293" s="244"/>
      <c r="GF293" s="244"/>
      <c r="GG293" s="244"/>
      <c r="GH293" s="244"/>
      <c r="GI293" s="244"/>
      <c r="GJ293" s="244"/>
      <c r="GK293" s="244"/>
      <c r="GL293" s="244"/>
      <c r="GM293" s="244"/>
      <c r="GN293" s="244"/>
      <c r="GO293" s="244"/>
      <c r="GP293" s="244"/>
      <c r="GQ293" s="244"/>
      <c r="GR293" s="244"/>
      <c r="GS293" s="244"/>
      <c r="GT293" s="244"/>
      <c r="GU293" s="244"/>
      <c r="GV293" s="244"/>
      <c r="GW293" s="244"/>
      <c r="GX293" s="244"/>
      <c r="GY293" s="244"/>
      <c r="GZ293" s="244"/>
      <c r="HA293" s="244"/>
      <c r="HB293" s="244"/>
      <c r="HC293" s="244"/>
      <c r="HD293" s="244"/>
      <c r="HE293" s="244"/>
      <c r="HF293" s="244"/>
      <c r="HG293" s="244"/>
      <c r="HH293" s="244"/>
      <c r="HI293" s="244"/>
      <c r="HJ293" s="244"/>
      <c r="HK293" s="244"/>
      <c r="HL293" s="244"/>
      <c r="HM293" s="244"/>
      <c r="HN293" s="244"/>
      <c r="HO293" s="244"/>
      <c r="HP293" s="244"/>
      <c r="HQ293" s="244"/>
      <c r="HR293" s="244"/>
      <c r="HS293" s="244"/>
      <c r="HT293" s="244"/>
      <c r="HU293" s="244"/>
      <c r="HV293" s="244"/>
      <c r="HW293" s="244"/>
      <c r="HX293" s="244"/>
      <c r="HY293" s="244"/>
      <c r="HZ293" s="244"/>
      <c r="IA293" s="244"/>
      <c r="IB293" s="244"/>
      <c r="IC293" s="244"/>
      <c r="ID293" s="244"/>
      <c r="IE293" s="244"/>
      <c r="IF293" s="244"/>
      <c r="IG293" s="244"/>
      <c r="IH293" s="244"/>
      <c r="II293" s="244"/>
      <c r="IJ293" s="244"/>
      <c r="IK293" s="244"/>
      <c r="IL293" s="244"/>
    </row>
    <row r="294" s="2" customFormat="1" ht="18" customHeight="1" spans="1:246">
      <c r="A294" s="243" t="s">
        <v>255</v>
      </c>
      <c r="B294" s="232"/>
      <c r="C294" s="232"/>
      <c r="D294" s="235"/>
      <c r="E294" s="232"/>
      <c r="F294" s="233"/>
      <c r="G294" s="245"/>
      <c r="H294" s="244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  <c r="AJ294" s="244"/>
      <c r="AK294" s="244"/>
      <c r="AL294" s="244"/>
      <c r="AM294" s="244"/>
      <c r="AN294" s="244"/>
      <c r="AO294" s="244"/>
      <c r="AP294" s="244"/>
      <c r="AQ294" s="244"/>
      <c r="AR294" s="244"/>
      <c r="AS294" s="244"/>
      <c r="AT294" s="244"/>
      <c r="AU294" s="244"/>
      <c r="AV294" s="244"/>
      <c r="AW294" s="244"/>
      <c r="AX294" s="244"/>
      <c r="AY294" s="244"/>
      <c r="AZ294" s="244"/>
      <c r="BA294" s="244"/>
      <c r="BB294" s="244"/>
      <c r="BC294" s="244"/>
      <c r="BD294" s="244"/>
      <c r="BE294" s="244"/>
      <c r="BF294" s="244"/>
      <c r="BG294" s="244"/>
      <c r="BH294" s="244"/>
      <c r="BI294" s="244"/>
      <c r="BJ294" s="244"/>
      <c r="BK294" s="244"/>
      <c r="BL294" s="244"/>
      <c r="BM294" s="244"/>
      <c r="BN294" s="244"/>
      <c r="BO294" s="244"/>
      <c r="BP294" s="244"/>
      <c r="BQ294" s="244"/>
      <c r="BR294" s="244"/>
      <c r="BS294" s="244"/>
      <c r="BT294" s="244"/>
      <c r="BU294" s="244"/>
      <c r="BV294" s="244"/>
      <c r="BW294" s="244"/>
      <c r="BX294" s="244"/>
      <c r="BY294" s="244"/>
      <c r="BZ294" s="244"/>
      <c r="CA294" s="244"/>
      <c r="CB294" s="244"/>
      <c r="CC294" s="244"/>
      <c r="CD294" s="244"/>
      <c r="CE294" s="244"/>
      <c r="CF294" s="244"/>
      <c r="CG294" s="244"/>
      <c r="CH294" s="244"/>
      <c r="CI294" s="244"/>
      <c r="CJ294" s="244"/>
      <c r="CK294" s="244"/>
      <c r="CL294" s="244"/>
      <c r="CM294" s="244"/>
      <c r="CN294" s="244"/>
      <c r="CO294" s="244"/>
      <c r="CP294" s="244"/>
      <c r="CQ294" s="244"/>
      <c r="CR294" s="244"/>
      <c r="CS294" s="244"/>
      <c r="CT294" s="244"/>
      <c r="CU294" s="244"/>
      <c r="CV294" s="244"/>
      <c r="CW294" s="244"/>
      <c r="CX294" s="244"/>
      <c r="CY294" s="244"/>
      <c r="CZ294" s="244"/>
      <c r="DA294" s="244"/>
      <c r="DB294" s="244"/>
      <c r="DC294" s="244"/>
      <c r="DD294" s="244"/>
      <c r="DE294" s="244"/>
      <c r="DF294" s="244"/>
      <c r="DG294" s="244"/>
      <c r="DH294" s="244"/>
      <c r="DI294" s="244"/>
      <c r="DJ294" s="244"/>
      <c r="DK294" s="244"/>
      <c r="DL294" s="244"/>
      <c r="DM294" s="244"/>
      <c r="DN294" s="244"/>
      <c r="DO294" s="244"/>
      <c r="DP294" s="244"/>
      <c r="DQ294" s="244"/>
      <c r="DR294" s="244"/>
      <c r="DS294" s="244"/>
      <c r="DT294" s="244"/>
      <c r="DU294" s="244"/>
      <c r="DV294" s="244"/>
      <c r="DW294" s="244"/>
      <c r="DX294" s="244"/>
      <c r="DY294" s="244"/>
      <c r="DZ294" s="244"/>
      <c r="EA294" s="244"/>
      <c r="EB294" s="244"/>
      <c r="EC294" s="244"/>
      <c r="ED294" s="244"/>
      <c r="EE294" s="244"/>
      <c r="EF294" s="244"/>
      <c r="EG294" s="244"/>
      <c r="EH294" s="244"/>
      <c r="EI294" s="244"/>
      <c r="EJ294" s="244"/>
      <c r="EK294" s="244"/>
      <c r="EL294" s="244"/>
      <c r="EM294" s="244"/>
      <c r="EN294" s="244"/>
      <c r="EO294" s="244"/>
      <c r="EP294" s="244"/>
      <c r="EQ294" s="244"/>
      <c r="ER294" s="244"/>
      <c r="ES294" s="244"/>
      <c r="ET294" s="244"/>
      <c r="EU294" s="244"/>
      <c r="EV294" s="244"/>
      <c r="EW294" s="244"/>
      <c r="EX294" s="244"/>
      <c r="EY294" s="244"/>
      <c r="EZ294" s="244"/>
      <c r="FA294" s="244"/>
      <c r="FB294" s="244"/>
      <c r="FC294" s="244"/>
      <c r="FD294" s="244"/>
      <c r="FE294" s="244"/>
      <c r="FF294" s="244"/>
      <c r="FG294" s="244"/>
      <c r="FH294" s="244"/>
      <c r="FI294" s="244"/>
      <c r="FJ294" s="244"/>
      <c r="FK294" s="244"/>
      <c r="FL294" s="244"/>
      <c r="FM294" s="244"/>
      <c r="FN294" s="244"/>
      <c r="FO294" s="244"/>
      <c r="FP294" s="244"/>
      <c r="FQ294" s="244"/>
      <c r="FR294" s="244"/>
      <c r="FS294" s="244"/>
      <c r="FT294" s="244"/>
      <c r="FU294" s="244"/>
      <c r="FV294" s="244"/>
      <c r="FW294" s="244"/>
      <c r="FX294" s="244"/>
      <c r="FY294" s="244"/>
      <c r="FZ294" s="244"/>
      <c r="GA294" s="244"/>
      <c r="GB294" s="244"/>
      <c r="GC294" s="244"/>
      <c r="GD294" s="244"/>
      <c r="GE294" s="244"/>
      <c r="GF294" s="244"/>
      <c r="GG294" s="244"/>
      <c r="GH294" s="244"/>
      <c r="GI294" s="244"/>
      <c r="GJ294" s="244"/>
      <c r="GK294" s="244"/>
      <c r="GL294" s="244"/>
      <c r="GM294" s="244"/>
      <c r="GN294" s="244"/>
      <c r="GO294" s="244"/>
      <c r="GP294" s="244"/>
      <c r="GQ294" s="244"/>
      <c r="GR294" s="244"/>
      <c r="GS294" s="244"/>
      <c r="GT294" s="244"/>
      <c r="GU294" s="244"/>
      <c r="GV294" s="244"/>
      <c r="GW294" s="244"/>
      <c r="GX294" s="244"/>
      <c r="GY294" s="244"/>
      <c r="GZ294" s="244"/>
      <c r="HA294" s="244"/>
      <c r="HB294" s="244"/>
      <c r="HC294" s="244"/>
      <c r="HD294" s="244"/>
      <c r="HE294" s="244"/>
      <c r="HF294" s="244"/>
      <c r="HG294" s="244"/>
      <c r="HH294" s="244"/>
      <c r="HI294" s="244"/>
      <c r="HJ294" s="244"/>
      <c r="HK294" s="244"/>
      <c r="HL294" s="244"/>
      <c r="HM294" s="244"/>
      <c r="HN294" s="244"/>
      <c r="HO294" s="244"/>
      <c r="HP294" s="244"/>
      <c r="HQ294" s="244"/>
      <c r="HR294" s="244"/>
      <c r="HS294" s="244"/>
      <c r="HT294" s="244"/>
      <c r="HU294" s="244"/>
      <c r="HV294" s="244"/>
      <c r="HW294" s="244"/>
      <c r="HX294" s="244"/>
      <c r="HY294" s="244"/>
      <c r="HZ294" s="244"/>
      <c r="IA294" s="244"/>
      <c r="IB294" s="244"/>
      <c r="IC294" s="244"/>
      <c r="ID294" s="244"/>
      <c r="IE294" s="244"/>
      <c r="IF294" s="244"/>
      <c r="IG294" s="244"/>
      <c r="IH294" s="244"/>
      <c r="II294" s="244"/>
      <c r="IJ294" s="244"/>
      <c r="IK294" s="244"/>
      <c r="IL294" s="244"/>
    </row>
    <row r="295" s="2" customFormat="1" ht="18" customHeight="1" spans="1:246">
      <c r="A295" s="243" t="s">
        <v>256</v>
      </c>
      <c r="B295" s="226">
        <f t="shared" ref="B295:F295" si="2">B296+B299+B303</f>
        <v>363</v>
      </c>
      <c r="C295" s="226"/>
      <c r="D295" s="226">
        <f t="shared" si="2"/>
        <v>957</v>
      </c>
      <c r="E295" s="226"/>
      <c r="F295" s="226">
        <f t="shared" si="2"/>
        <v>0</v>
      </c>
      <c r="G295" s="245"/>
      <c r="H295" s="244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  <c r="AJ295" s="244"/>
      <c r="AK295" s="244"/>
      <c r="AL295" s="244"/>
      <c r="AM295" s="244"/>
      <c r="AN295" s="244"/>
      <c r="AO295" s="244"/>
      <c r="AP295" s="244"/>
      <c r="AQ295" s="244"/>
      <c r="AR295" s="244"/>
      <c r="AS295" s="244"/>
      <c r="AT295" s="244"/>
      <c r="AU295" s="244"/>
      <c r="AV295" s="244"/>
      <c r="AW295" s="244"/>
      <c r="AX295" s="244"/>
      <c r="AY295" s="244"/>
      <c r="AZ295" s="244"/>
      <c r="BA295" s="244"/>
      <c r="BB295" s="244"/>
      <c r="BC295" s="244"/>
      <c r="BD295" s="244"/>
      <c r="BE295" s="244"/>
      <c r="BF295" s="244"/>
      <c r="BG295" s="244"/>
      <c r="BH295" s="244"/>
      <c r="BI295" s="244"/>
      <c r="BJ295" s="244"/>
      <c r="BK295" s="244"/>
      <c r="BL295" s="244"/>
      <c r="BM295" s="244"/>
      <c r="BN295" s="244"/>
      <c r="BO295" s="244"/>
      <c r="BP295" s="244"/>
      <c r="BQ295" s="244"/>
      <c r="BR295" s="244"/>
      <c r="BS295" s="244"/>
      <c r="BT295" s="244"/>
      <c r="BU295" s="244"/>
      <c r="BV295" s="244"/>
      <c r="BW295" s="244"/>
      <c r="BX295" s="244"/>
      <c r="BY295" s="244"/>
      <c r="BZ295" s="244"/>
      <c r="CA295" s="244"/>
      <c r="CB295" s="244"/>
      <c r="CC295" s="244"/>
      <c r="CD295" s="244"/>
      <c r="CE295" s="244"/>
      <c r="CF295" s="244"/>
      <c r="CG295" s="244"/>
      <c r="CH295" s="244"/>
      <c r="CI295" s="244"/>
      <c r="CJ295" s="244"/>
      <c r="CK295" s="244"/>
      <c r="CL295" s="244"/>
      <c r="CM295" s="244"/>
      <c r="CN295" s="244"/>
      <c r="CO295" s="244"/>
      <c r="CP295" s="244"/>
      <c r="CQ295" s="244"/>
      <c r="CR295" s="244"/>
      <c r="CS295" s="244"/>
      <c r="CT295" s="244"/>
      <c r="CU295" s="244"/>
      <c r="CV295" s="244"/>
      <c r="CW295" s="244"/>
      <c r="CX295" s="244"/>
      <c r="CY295" s="244"/>
      <c r="CZ295" s="244"/>
      <c r="DA295" s="244"/>
      <c r="DB295" s="244"/>
      <c r="DC295" s="244"/>
      <c r="DD295" s="244"/>
      <c r="DE295" s="244"/>
      <c r="DF295" s="244"/>
      <c r="DG295" s="244"/>
      <c r="DH295" s="244"/>
      <c r="DI295" s="244"/>
      <c r="DJ295" s="244"/>
      <c r="DK295" s="244"/>
      <c r="DL295" s="244"/>
      <c r="DM295" s="244"/>
      <c r="DN295" s="244"/>
      <c r="DO295" s="244"/>
      <c r="DP295" s="244"/>
      <c r="DQ295" s="244"/>
      <c r="DR295" s="244"/>
      <c r="DS295" s="244"/>
      <c r="DT295" s="244"/>
      <c r="DU295" s="244"/>
      <c r="DV295" s="244"/>
      <c r="DW295" s="244"/>
      <c r="DX295" s="244"/>
      <c r="DY295" s="244"/>
      <c r="DZ295" s="244"/>
      <c r="EA295" s="244"/>
      <c r="EB295" s="244"/>
      <c r="EC295" s="244"/>
      <c r="ED295" s="244"/>
      <c r="EE295" s="244"/>
      <c r="EF295" s="244"/>
      <c r="EG295" s="244"/>
      <c r="EH295" s="244"/>
      <c r="EI295" s="244"/>
      <c r="EJ295" s="244"/>
      <c r="EK295" s="244"/>
      <c r="EL295" s="244"/>
      <c r="EM295" s="244"/>
      <c r="EN295" s="244"/>
      <c r="EO295" s="244"/>
      <c r="EP295" s="244"/>
      <c r="EQ295" s="244"/>
      <c r="ER295" s="244"/>
      <c r="ES295" s="244"/>
      <c r="ET295" s="244"/>
      <c r="EU295" s="244"/>
      <c r="EV295" s="244"/>
      <c r="EW295" s="244"/>
      <c r="EX295" s="244"/>
      <c r="EY295" s="244"/>
      <c r="EZ295" s="244"/>
      <c r="FA295" s="244"/>
      <c r="FB295" s="244"/>
      <c r="FC295" s="244"/>
      <c r="FD295" s="244"/>
      <c r="FE295" s="244"/>
      <c r="FF295" s="244"/>
      <c r="FG295" s="244"/>
      <c r="FH295" s="244"/>
      <c r="FI295" s="244"/>
      <c r="FJ295" s="244"/>
      <c r="FK295" s="244"/>
      <c r="FL295" s="244"/>
      <c r="FM295" s="244"/>
      <c r="FN295" s="244"/>
      <c r="FO295" s="244"/>
      <c r="FP295" s="244"/>
      <c r="FQ295" s="244"/>
      <c r="FR295" s="244"/>
      <c r="FS295" s="244"/>
      <c r="FT295" s="244"/>
      <c r="FU295" s="244"/>
      <c r="FV295" s="244"/>
      <c r="FW295" s="244"/>
      <c r="FX295" s="244"/>
      <c r="FY295" s="244"/>
      <c r="FZ295" s="244"/>
      <c r="GA295" s="244"/>
      <c r="GB295" s="244"/>
      <c r="GC295" s="244"/>
      <c r="GD295" s="244"/>
      <c r="GE295" s="244"/>
      <c r="GF295" s="244"/>
      <c r="GG295" s="244"/>
      <c r="GH295" s="244"/>
      <c r="GI295" s="244"/>
      <c r="GJ295" s="244"/>
      <c r="GK295" s="244"/>
      <c r="GL295" s="244"/>
      <c r="GM295" s="244"/>
      <c r="GN295" s="244"/>
      <c r="GO295" s="244"/>
      <c r="GP295" s="244"/>
      <c r="GQ295" s="244"/>
      <c r="GR295" s="244"/>
      <c r="GS295" s="244"/>
      <c r="GT295" s="244"/>
      <c r="GU295" s="244"/>
      <c r="GV295" s="244"/>
      <c r="GW295" s="244"/>
      <c r="GX295" s="244"/>
      <c r="GY295" s="244"/>
      <c r="GZ295" s="244"/>
      <c r="HA295" s="244"/>
      <c r="HB295" s="244"/>
      <c r="HC295" s="244"/>
      <c r="HD295" s="244"/>
      <c r="HE295" s="244"/>
      <c r="HF295" s="244"/>
      <c r="HG295" s="244"/>
      <c r="HH295" s="244"/>
      <c r="HI295" s="244"/>
      <c r="HJ295" s="244"/>
      <c r="HK295" s="244"/>
      <c r="HL295" s="244"/>
      <c r="HM295" s="244"/>
      <c r="HN295" s="244"/>
      <c r="HO295" s="244"/>
      <c r="HP295" s="244"/>
      <c r="HQ295" s="244"/>
      <c r="HR295" s="244"/>
      <c r="HS295" s="244"/>
      <c r="HT295" s="244"/>
      <c r="HU295" s="244"/>
      <c r="HV295" s="244"/>
      <c r="HW295" s="244"/>
      <c r="HX295" s="244"/>
      <c r="HY295" s="244"/>
      <c r="HZ295" s="244"/>
      <c r="IA295" s="244"/>
      <c r="IB295" s="244"/>
      <c r="IC295" s="244"/>
      <c r="ID295" s="244"/>
      <c r="IE295" s="244"/>
      <c r="IF295" s="244"/>
      <c r="IG295" s="244"/>
      <c r="IH295" s="244"/>
      <c r="II295" s="244"/>
      <c r="IJ295" s="244"/>
      <c r="IK295" s="244"/>
      <c r="IL295" s="244"/>
    </row>
    <row r="296" s="2" customFormat="1" ht="18" customHeight="1" spans="1:246">
      <c r="A296" s="243" t="s">
        <v>257</v>
      </c>
      <c r="B296" s="226">
        <f>SUM(B297:B298)</f>
        <v>25</v>
      </c>
      <c r="C296" s="226"/>
      <c r="D296" s="226">
        <f>SUM(D297:D298)</f>
        <v>26</v>
      </c>
      <c r="E296" s="226"/>
      <c r="F296" s="227">
        <v>0</v>
      </c>
      <c r="G296" s="245"/>
      <c r="H296" s="244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  <c r="AJ296" s="244"/>
      <c r="AK296" s="244"/>
      <c r="AL296" s="244"/>
      <c r="AM296" s="244"/>
      <c r="AN296" s="244"/>
      <c r="AO296" s="244"/>
      <c r="AP296" s="244"/>
      <c r="AQ296" s="244"/>
      <c r="AR296" s="244"/>
      <c r="AS296" s="244"/>
      <c r="AT296" s="244"/>
      <c r="AU296" s="244"/>
      <c r="AV296" s="244"/>
      <c r="AW296" s="244"/>
      <c r="AX296" s="244"/>
      <c r="AY296" s="244"/>
      <c r="AZ296" s="244"/>
      <c r="BA296" s="244"/>
      <c r="BB296" s="244"/>
      <c r="BC296" s="244"/>
      <c r="BD296" s="244"/>
      <c r="BE296" s="244"/>
      <c r="BF296" s="244"/>
      <c r="BG296" s="244"/>
      <c r="BH296" s="244"/>
      <c r="BI296" s="244"/>
      <c r="BJ296" s="244"/>
      <c r="BK296" s="244"/>
      <c r="BL296" s="244"/>
      <c r="BM296" s="244"/>
      <c r="BN296" s="244"/>
      <c r="BO296" s="244"/>
      <c r="BP296" s="244"/>
      <c r="BQ296" s="244"/>
      <c r="BR296" s="244"/>
      <c r="BS296" s="244"/>
      <c r="BT296" s="244"/>
      <c r="BU296" s="244"/>
      <c r="BV296" s="244"/>
      <c r="BW296" s="244"/>
      <c r="BX296" s="244"/>
      <c r="BY296" s="244"/>
      <c r="BZ296" s="244"/>
      <c r="CA296" s="244"/>
      <c r="CB296" s="244"/>
      <c r="CC296" s="244"/>
      <c r="CD296" s="244"/>
      <c r="CE296" s="244"/>
      <c r="CF296" s="244"/>
      <c r="CG296" s="244"/>
      <c r="CH296" s="244"/>
      <c r="CI296" s="244"/>
      <c r="CJ296" s="244"/>
      <c r="CK296" s="244"/>
      <c r="CL296" s="244"/>
      <c r="CM296" s="244"/>
      <c r="CN296" s="244"/>
      <c r="CO296" s="244"/>
      <c r="CP296" s="244"/>
      <c r="CQ296" s="244"/>
      <c r="CR296" s="244"/>
      <c r="CS296" s="244"/>
      <c r="CT296" s="244"/>
      <c r="CU296" s="244"/>
      <c r="CV296" s="244"/>
      <c r="CW296" s="244"/>
      <c r="CX296" s="244"/>
      <c r="CY296" s="244"/>
      <c r="CZ296" s="244"/>
      <c r="DA296" s="244"/>
      <c r="DB296" s="244"/>
      <c r="DC296" s="244"/>
      <c r="DD296" s="244"/>
      <c r="DE296" s="244"/>
      <c r="DF296" s="244"/>
      <c r="DG296" s="244"/>
      <c r="DH296" s="244"/>
      <c r="DI296" s="244"/>
      <c r="DJ296" s="244"/>
      <c r="DK296" s="244"/>
      <c r="DL296" s="244"/>
      <c r="DM296" s="244"/>
      <c r="DN296" s="244"/>
      <c r="DO296" s="244"/>
      <c r="DP296" s="244"/>
      <c r="DQ296" s="244"/>
      <c r="DR296" s="244"/>
      <c r="DS296" s="244"/>
      <c r="DT296" s="244"/>
      <c r="DU296" s="244"/>
      <c r="DV296" s="244"/>
      <c r="DW296" s="244"/>
      <c r="DX296" s="244"/>
      <c r="DY296" s="244"/>
      <c r="DZ296" s="244"/>
      <c r="EA296" s="244"/>
      <c r="EB296" s="244"/>
      <c r="EC296" s="244"/>
      <c r="ED296" s="244"/>
      <c r="EE296" s="244"/>
      <c r="EF296" s="244"/>
      <c r="EG296" s="244"/>
      <c r="EH296" s="244"/>
      <c r="EI296" s="244"/>
      <c r="EJ296" s="244"/>
      <c r="EK296" s="244"/>
      <c r="EL296" s="244"/>
      <c r="EM296" s="244"/>
      <c r="EN296" s="244"/>
      <c r="EO296" s="244"/>
      <c r="EP296" s="244"/>
      <c r="EQ296" s="244"/>
      <c r="ER296" s="244"/>
      <c r="ES296" s="244"/>
      <c r="ET296" s="244"/>
      <c r="EU296" s="244"/>
      <c r="EV296" s="244"/>
      <c r="EW296" s="244"/>
      <c r="EX296" s="244"/>
      <c r="EY296" s="244"/>
      <c r="EZ296" s="244"/>
      <c r="FA296" s="244"/>
      <c r="FB296" s="244"/>
      <c r="FC296" s="244"/>
      <c r="FD296" s="244"/>
      <c r="FE296" s="244"/>
      <c r="FF296" s="244"/>
      <c r="FG296" s="244"/>
      <c r="FH296" s="244"/>
      <c r="FI296" s="244"/>
      <c r="FJ296" s="244"/>
      <c r="FK296" s="244"/>
      <c r="FL296" s="244"/>
      <c r="FM296" s="244"/>
      <c r="FN296" s="244"/>
      <c r="FO296" s="244"/>
      <c r="FP296" s="244"/>
      <c r="FQ296" s="244"/>
      <c r="FR296" s="244"/>
      <c r="FS296" s="244"/>
      <c r="FT296" s="244"/>
      <c r="FU296" s="244"/>
      <c r="FV296" s="244"/>
      <c r="FW296" s="244"/>
      <c r="FX296" s="244"/>
      <c r="FY296" s="244"/>
      <c r="FZ296" s="244"/>
      <c r="GA296" s="244"/>
      <c r="GB296" s="244"/>
      <c r="GC296" s="244"/>
      <c r="GD296" s="244"/>
      <c r="GE296" s="244"/>
      <c r="GF296" s="244"/>
      <c r="GG296" s="244"/>
      <c r="GH296" s="244"/>
      <c r="GI296" s="244"/>
      <c r="GJ296" s="244"/>
      <c r="GK296" s="244"/>
      <c r="GL296" s="244"/>
      <c r="GM296" s="244"/>
      <c r="GN296" s="244"/>
      <c r="GO296" s="244"/>
      <c r="GP296" s="244"/>
      <c r="GQ296" s="244"/>
      <c r="GR296" s="244"/>
      <c r="GS296" s="244"/>
      <c r="GT296" s="244"/>
      <c r="GU296" s="244"/>
      <c r="GV296" s="244"/>
      <c r="GW296" s="244"/>
      <c r="GX296" s="244"/>
      <c r="GY296" s="244"/>
      <c r="GZ296" s="244"/>
      <c r="HA296" s="244"/>
      <c r="HB296" s="244"/>
      <c r="HC296" s="244"/>
      <c r="HD296" s="244"/>
      <c r="HE296" s="244"/>
      <c r="HF296" s="244"/>
      <c r="HG296" s="244"/>
      <c r="HH296" s="244"/>
      <c r="HI296" s="244"/>
      <c r="HJ296" s="244"/>
      <c r="HK296" s="244"/>
      <c r="HL296" s="244"/>
      <c r="HM296" s="244"/>
      <c r="HN296" s="244"/>
      <c r="HO296" s="244"/>
      <c r="HP296" s="244"/>
      <c r="HQ296" s="244"/>
      <c r="HR296" s="244"/>
      <c r="HS296" s="244"/>
      <c r="HT296" s="244"/>
      <c r="HU296" s="244"/>
      <c r="HV296" s="244"/>
      <c r="HW296" s="244"/>
      <c r="HX296" s="244"/>
      <c r="HY296" s="244"/>
      <c r="HZ296" s="244"/>
      <c r="IA296" s="244"/>
      <c r="IB296" s="244"/>
      <c r="IC296" s="244"/>
      <c r="ID296" s="244"/>
      <c r="IE296" s="244"/>
      <c r="IF296" s="244"/>
      <c r="IG296" s="244"/>
      <c r="IH296" s="244"/>
      <c r="II296" s="244"/>
      <c r="IJ296" s="244"/>
      <c r="IK296" s="244"/>
      <c r="IL296" s="244"/>
    </row>
    <row r="297" s="2" customFormat="1" ht="18" customHeight="1" spans="1:246">
      <c r="A297" s="243" t="s">
        <v>201</v>
      </c>
      <c r="B297" s="230">
        <v>20</v>
      </c>
      <c r="C297" s="157"/>
      <c r="D297" s="235">
        <v>26</v>
      </c>
      <c r="E297" s="232"/>
      <c r="F297" s="233"/>
      <c r="G297" s="245"/>
      <c r="H297" s="244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  <c r="AJ297" s="244"/>
      <c r="AK297" s="244"/>
      <c r="AL297" s="244"/>
      <c r="AM297" s="244"/>
      <c r="AN297" s="244"/>
      <c r="AO297" s="244"/>
      <c r="AP297" s="244"/>
      <c r="AQ297" s="244"/>
      <c r="AR297" s="244"/>
      <c r="AS297" s="244"/>
      <c r="AT297" s="244"/>
      <c r="AU297" s="244"/>
      <c r="AV297" s="244"/>
      <c r="AW297" s="244"/>
      <c r="AX297" s="244"/>
      <c r="AY297" s="244"/>
      <c r="AZ297" s="244"/>
      <c r="BA297" s="244"/>
      <c r="BB297" s="244"/>
      <c r="BC297" s="244"/>
      <c r="BD297" s="244"/>
      <c r="BE297" s="244"/>
      <c r="BF297" s="244"/>
      <c r="BG297" s="244"/>
      <c r="BH297" s="244"/>
      <c r="BI297" s="244"/>
      <c r="BJ297" s="244"/>
      <c r="BK297" s="244"/>
      <c r="BL297" s="244"/>
      <c r="BM297" s="244"/>
      <c r="BN297" s="244"/>
      <c r="BO297" s="244"/>
      <c r="BP297" s="244"/>
      <c r="BQ297" s="244"/>
      <c r="BR297" s="244"/>
      <c r="BS297" s="244"/>
      <c r="BT297" s="244"/>
      <c r="BU297" s="244"/>
      <c r="BV297" s="244"/>
      <c r="BW297" s="244"/>
      <c r="BX297" s="244"/>
      <c r="BY297" s="244"/>
      <c r="BZ297" s="244"/>
      <c r="CA297" s="244"/>
      <c r="CB297" s="244"/>
      <c r="CC297" s="244"/>
      <c r="CD297" s="244"/>
      <c r="CE297" s="244"/>
      <c r="CF297" s="244"/>
      <c r="CG297" s="244"/>
      <c r="CH297" s="244"/>
      <c r="CI297" s="244"/>
      <c r="CJ297" s="244"/>
      <c r="CK297" s="244"/>
      <c r="CL297" s="244"/>
      <c r="CM297" s="244"/>
      <c r="CN297" s="244"/>
      <c r="CO297" s="244"/>
      <c r="CP297" s="244"/>
      <c r="CQ297" s="244"/>
      <c r="CR297" s="244"/>
      <c r="CS297" s="244"/>
      <c r="CT297" s="244"/>
      <c r="CU297" s="244"/>
      <c r="CV297" s="244"/>
      <c r="CW297" s="244"/>
      <c r="CX297" s="244"/>
      <c r="CY297" s="244"/>
      <c r="CZ297" s="244"/>
      <c r="DA297" s="244"/>
      <c r="DB297" s="244"/>
      <c r="DC297" s="244"/>
      <c r="DD297" s="244"/>
      <c r="DE297" s="244"/>
      <c r="DF297" s="244"/>
      <c r="DG297" s="244"/>
      <c r="DH297" s="244"/>
      <c r="DI297" s="244"/>
      <c r="DJ297" s="244"/>
      <c r="DK297" s="244"/>
      <c r="DL297" s="244"/>
      <c r="DM297" s="244"/>
      <c r="DN297" s="244"/>
      <c r="DO297" s="244"/>
      <c r="DP297" s="244"/>
      <c r="DQ297" s="244"/>
      <c r="DR297" s="244"/>
      <c r="DS297" s="244"/>
      <c r="DT297" s="244"/>
      <c r="DU297" s="244"/>
      <c r="DV297" s="244"/>
      <c r="DW297" s="244"/>
      <c r="DX297" s="244"/>
      <c r="DY297" s="244"/>
      <c r="DZ297" s="244"/>
      <c r="EA297" s="244"/>
      <c r="EB297" s="244"/>
      <c r="EC297" s="244"/>
      <c r="ED297" s="244"/>
      <c r="EE297" s="244"/>
      <c r="EF297" s="244"/>
      <c r="EG297" s="244"/>
      <c r="EH297" s="244"/>
      <c r="EI297" s="244"/>
      <c r="EJ297" s="244"/>
      <c r="EK297" s="244"/>
      <c r="EL297" s="244"/>
      <c r="EM297" s="244"/>
      <c r="EN297" s="244"/>
      <c r="EO297" s="244"/>
      <c r="EP297" s="244"/>
      <c r="EQ297" s="244"/>
      <c r="ER297" s="244"/>
      <c r="ES297" s="244"/>
      <c r="ET297" s="244"/>
      <c r="EU297" s="244"/>
      <c r="EV297" s="244"/>
      <c r="EW297" s="244"/>
      <c r="EX297" s="244"/>
      <c r="EY297" s="244"/>
      <c r="EZ297" s="244"/>
      <c r="FA297" s="244"/>
      <c r="FB297" s="244"/>
      <c r="FC297" s="244"/>
      <c r="FD297" s="244"/>
      <c r="FE297" s="244"/>
      <c r="FF297" s="244"/>
      <c r="FG297" s="244"/>
      <c r="FH297" s="244"/>
      <c r="FI297" s="244"/>
      <c r="FJ297" s="244"/>
      <c r="FK297" s="244"/>
      <c r="FL297" s="244"/>
      <c r="FM297" s="244"/>
      <c r="FN297" s="244"/>
      <c r="FO297" s="244"/>
      <c r="FP297" s="244"/>
      <c r="FQ297" s="244"/>
      <c r="FR297" s="244"/>
      <c r="FS297" s="244"/>
      <c r="FT297" s="244"/>
      <c r="FU297" s="244"/>
      <c r="FV297" s="244"/>
      <c r="FW297" s="244"/>
      <c r="FX297" s="244"/>
      <c r="FY297" s="244"/>
      <c r="FZ297" s="244"/>
      <c r="GA297" s="244"/>
      <c r="GB297" s="244"/>
      <c r="GC297" s="244"/>
      <c r="GD297" s="244"/>
      <c r="GE297" s="244"/>
      <c r="GF297" s="244"/>
      <c r="GG297" s="244"/>
      <c r="GH297" s="244"/>
      <c r="GI297" s="244"/>
      <c r="GJ297" s="244"/>
      <c r="GK297" s="244"/>
      <c r="GL297" s="244"/>
      <c r="GM297" s="244"/>
      <c r="GN297" s="244"/>
      <c r="GO297" s="244"/>
      <c r="GP297" s="244"/>
      <c r="GQ297" s="244"/>
      <c r="GR297" s="244"/>
      <c r="GS297" s="244"/>
      <c r="GT297" s="244"/>
      <c r="GU297" s="244"/>
      <c r="GV297" s="244"/>
      <c r="GW297" s="244"/>
      <c r="GX297" s="244"/>
      <c r="GY297" s="244"/>
      <c r="GZ297" s="244"/>
      <c r="HA297" s="244"/>
      <c r="HB297" s="244"/>
      <c r="HC297" s="244"/>
      <c r="HD297" s="244"/>
      <c r="HE297" s="244"/>
      <c r="HF297" s="244"/>
      <c r="HG297" s="244"/>
      <c r="HH297" s="244"/>
      <c r="HI297" s="244"/>
      <c r="HJ297" s="244"/>
      <c r="HK297" s="244"/>
      <c r="HL297" s="244"/>
      <c r="HM297" s="244"/>
      <c r="HN297" s="244"/>
      <c r="HO297" s="244"/>
      <c r="HP297" s="244"/>
      <c r="HQ297" s="244"/>
      <c r="HR297" s="244"/>
      <c r="HS297" s="244"/>
      <c r="HT297" s="244"/>
      <c r="HU297" s="244"/>
      <c r="HV297" s="244"/>
      <c r="HW297" s="244"/>
      <c r="HX297" s="244"/>
      <c r="HY297" s="244"/>
      <c r="HZ297" s="244"/>
      <c r="IA297" s="244"/>
      <c r="IB297" s="244"/>
      <c r="IC297" s="244"/>
      <c r="ID297" s="244"/>
      <c r="IE297" s="244"/>
      <c r="IF297" s="244"/>
      <c r="IG297" s="244"/>
      <c r="IH297" s="244"/>
      <c r="II297" s="244"/>
      <c r="IJ297" s="244"/>
      <c r="IK297" s="244"/>
      <c r="IL297" s="244"/>
    </row>
    <row r="298" s="2" customFormat="1" ht="18" customHeight="1" spans="1:246">
      <c r="A298" s="243" t="s">
        <v>237</v>
      </c>
      <c r="B298" s="230">
        <v>5</v>
      </c>
      <c r="C298" s="157"/>
      <c r="D298" s="235"/>
      <c r="E298" s="232"/>
      <c r="F298" s="233"/>
      <c r="G298" s="245"/>
      <c r="H298" s="244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  <c r="AJ298" s="244"/>
      <c r="AK298" s="244"/>
      <c r="AL298" s="244"/>
      <c r="AM298" s="244"/>
      <c r="AN298" s="244"/>
      <c r="AO298" s="244"/>
      <c r="AP298" s="244"/>
      <c r="AQ298" s="244"/>
      <c r="AR298" s="244"/>
      <c r="AS298" s="244"/>
      <c r="AT298" s="244"/>
      <c r="AU298" s="244"/>
      <c r="AV298" s="244"/>
      <c r="AW298" s="244"/>
      <c r="AX298" s="244"/>
      <c r="AY298" s="244"/>
      <c r="AZ298" s="244"/>
      <c r="BA298" s="244"/>
      <c r="BB298" s="244"/>
      <c r="BC298" s="244"/>
      <c r="BD298" s="244"/>
      <c r="BE298" s="244"/>
      <c r="BF298" s="244"/>
      <c r="BG298" s="244"/>
      <c r="BH298" s="244"/>
      <c r="BI298" s="244"/>
      <c r="BJ298" s="244"/>
      <c r="BK298" s="244"/>
      <c r="BL298" s="244"/>
      <c r="BM298" s="244"/>
      <c r="BN298" s="244"/>
      <c r="BO298" s="244"/>
      <c r="BP298" s="244"/>
      <c r="BQ298" s="244"/>
      <c r="BR298" s="244"/>
      <c r="BS298" s="244"/>
      <c r="BT298" s="244"/>
      <c r="BU298" s="244"/>
      <c r="BV298" s="244"/>
      <c r="BW298" s="244"/>
      <c r="BX298" s="244"/>
      <c r="BY298" s="244"/>
      <c r="BZ298" s="244"/>
      <c r="CA298" s="244"/>
      <c r="CB298" s="244"/>
      <c r="CC298" s="244"/>
      <c r="CD298" s="244"/>
      <c r="CE298" s="244"/>
      <c r="CF298" s="244"/>
      <c r="CG298" s="244"/>
      <c r="CH298" s="244"/>
      <c r="CI298" s="244"/>
      <c r="CJ298" s="244"/>
      <c r="CK298" s="244"/>
      <c r="CL298" s="244"/>
      <c r="CM298" s="244"/>
      <c r="CN298" s="244"/>
      <c r="CO298" s="244"/>
      <c r="CP298" s="244"/>
      <c r="CQ298" s="244"/>
      <c r="CR298" s="244"/>
      <c r="CS298" s="244"/>
      <c r="CT298" s="244"/>
      <c r="CU298" s="244"/>
      <c r="CV298" s="244"/>
      <c r="CW298" s="244"/>
      <c r="CX298" s="244"/>
      <c r="CY298" s="244"/>
      <c r="CZ298" s="244"/>
      <c r="DA298" s="244"/>
      <c r="DB298" s="244"/>
      <c r="DC298" s="244"/>
      <c r="DD298" s="244"/>
      <c r="DE298" s="244"/>
      <c r="DF298" s="244"/>
      <c r="DG298" s="244"/>
      <c r="DH298" s="244"/>
      <c r="DI298" s="244"/>
      <c r="DJ298" s="244"/>
      <c r="DK298" s="244"/>
      <c r="DL298" s="244"/>
      <c r="DM298" s="244"/>
      <c r="DN298" s="244"/>
      <c r="DO298" s="244"/>
      <c r="DP298" s="244"/>
      <c r="DQ298" s="244"/>
      <c r="DR298" s="244"/>
      <c r="DS298" s="244"/>
      <c r="DT298" s="244"/>
      <c r="DU298" s="244"/>
      <c r="DV298" s="244"/>
      <c r="DW298" s="244"/>
      <c r="DX298" s="244"/>
      <c r="DY298" s="244"/>
      <c r="DZ298" s="244"/>
      <c r="EA298" s="244"/>
      <c r="EB298" s="244"/>
      <c r="EC298" s="244"/>
      <c r="ED298" s="244"/>
      <c r="EE298" s="244"/>
      <c r="EF298" s="244"/>
      <c r="EG298" s="244"/>
      <c r="EH298" s="244"/>
      <c r="EI298" s="244"/>
      <c r="EJ298" s="244"/>
      <c r="EK298" s="244"/>
      <c r="EL298" s="244"/>
      <c r="EM298" s="244"/>
      <c r="EN298" s="244"/>
      <c r="EO298" s="244"/>
      <c r="EP298" s="244"/>
      <c r="EQ298" s="244"/>
      <c r="ER298" s="244"/>
      <c r="ES298" s="244"/>
      <c r="ET298" s="244"/>
      <c r="EU298" s="244"/>
      <c r="EV298" s="244"/>
      <c r="EW298" s="244"/>
      <c r="EX298" s="244"/>
      <c r="EY298" s="244"/>
      <c r="EZ298" s="244"/>
      <c r="FA298" s="244"/>
      <c r="FB298" s="244"/>
      <c r="FC298" s="244"/>
      <c r="FD298" s="244"/>
      <c r="FE298" s="244"/>
      <c r="FF298" s="244"/>
      <c r="FG298" s="244"/>
      <c r="FH298" s="244"/>
      <c r="FI298" s="244"/>
      <c r="FJ298" s="244"/>
      <c r="FK298" s="244"/>
      <c r="FL298" s="244"/>
      <c r="FM298" s="244"/>
      <c r="FN298" s="244"/>
      <c r="FO298" s="244"/>
      <c r="FP298" s="244"/>
      <c r="FQ298" s="244"/>
      <c r="FR298" s="244"/>
      <c r="FS298" s="244"/>
      <c r="FT298" s="244"/>
      <c r="FU298" s="244"/>
      <c r="FV298" s="244"/>
      <c r="FW298" s="244"/>
      <c r="FX298" s="244"/>
      <c r="FY298" s="244"/>
      <c r="FZ298" s="244"/>
      <c r="GA298" s="244"/>
      <c r="GB298" s="244"/>
      <c r="GC298" s="244"/>
      <c r="GD298" s="244"/>
      <c r="GE298" s="244"/>
      <c r="GF298" s="244"/>
      <c r="GG298" s="244"/>
      <c r="GH298" s="244"/>
      <c r="GI298" s="244"/>
      <c r="GJ298" s="244"/>
      <c r="GK298" s="244"/>
      <c r="GL298" s="244"/>
      <c r="GM298" s="244"/>
      <c r="GN298" s="244"/>
      <c r="GO298" s="244"/>
      <c r="GP298" s="244"/>
      <c r="GQ298" s="244"/>
      <c r="GR298" s="244"/>
      <c r="GS298" s="244"/>
      <c r="GT298" s="244"/>
      <c r="GU298" s="244"/>
      <c r="GV298" s="244"/>
      <c r="GW298" s="244"/>
      <c r="GX298" s="244"/>
      <c r="GY298" s="244"/>
      <c r="GZ298" s="244"/>
      <c r="HA298" s="244"/>
      <c r="HB298" s="244"/>
      <c r="HC298" s="244"/>
      <c r="HD298" s="244"/>
      <c r="HE298" s="244"/>
      <c r="HF298" s="244"/>
      <c r="HG298" s="244"/>
      <c r="HH298" s="244"/>
      <c r="HI298" s="244"/>
      <c r="HJ298" s="244"/>
      <c r="HK298" s="244"/>
      <c r="HL298" s="244"/>
      <c r="HM298" s="244"/>
      <c r="HN298" s="244"/>
      <c r="HO298" s="244"/>
      <c r="HP298" s="244"/>
      <c r="HQ298" s="244"/>
      <c r="HR298" s="244"/>
      <c r="HS298" s="244"/>
      <c r="HT298" s="244"/>
      <c r="HU298" s="244"/>
      <c r="HV298" s="244"/>
      <c r="HW298" s="244"/>
      <c r="HX298" s="244"/>
      <c r="HY298" s="244"/>
      <c r="HZ298" s="244"/>
      <c r="IA298" s="244"/>
      <c r="IB298" s="244"/>
      <c r="IC298" s="244"/>
      <c r="ID298" s="244"/>
      <c r="IE298" s="244"/>
      <c r="IF298" s="244"/>
      <c r="IG298" s="244"/>
      <c r="IH298" s="244"/>
      <c r="II298" s="244"/>
      <c r="IJ298" s="244"/>
      <c r="IK298" s="244"/>
      <c r="IL298" s="244"/>
    </row>
    <row r="299" s="2" customFormat="1" ht="18" customHeight="1" spans="1:246">
      <c r="A299" s="243" t="s">
        <v>258</v>
      </c>
      <c r="B299" s="226">
        <f>SUM(B300:B302)</f>
        <v>273</v>
      </c>
      <c r="C299" s="226"/>
      <c r="D299" s="226">
        <f>SUM(D300:D302)</f>
        <v>780</v>
      </c>
      <c r="E299" s="226"/>
      <c r="F299" s="227">
        <v>0</v>
      </c>
      <c r="G299" s="245"/>
      <c r="H299" s="244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  <c r="AJ299" s="244"/>
      <c r="AK299" s="244"/>
      <c r="AL299" s="244"/>
      <c r="AM299" s="244"/>
      <c r="AN299" s="244"/>
      <c r="AO299" s="244"/>
      <c r="AP299" s="244"/>
      <c r="AQ299" s="244"/>
      <c r="AR299" s="244"/>
      <c r="AS299" s="244"/>
      <c r="AT299" s="244"/>
      <c r="AU299" s="244"/>
      <c r="AV299" s="244"/>
      <c r="AW299" s="244"/>
      <c r="AX299" s="244"/>
      <c r="AY299" s="244"/>
      <c r="AZ299" s="244"/>
      <c r="BA299" s="244"/>
      <c r="BB299" s="244"/>
      <c r="BC299" s="244"/>
      <c r="BD299" s="244"/>
      <c r="BE299" s="244"/>
      <c r="BF299" s="244"/>
      <c r="BG299" s="244"/>
      <c r="BH299" s="244"/>
      <c r="BI299" s="244"/>
      <c r="BJ299" s="244"/>
      <c r="BK299" s="244"/>
      <c r="BL299" s="244"/>
      <c r="BM299" s="244"/>
      <c r="BN299" s="244"/>
      <c r="BO299" s="244"/>
      <c r="BP299" s="244"/>
      <c r="BQ299" s="244"/>
      <c r="BR299" s="244"/>
      <c r="BS299" s="244"/>
      <c r="BT299" s="244"/>
      <c r="BU299" s="244"/>
      <c r="BV299" s="244"/>
      <c r="BW299" s="244"/>
      <c r="BX299" s="244"/>
      <c r="BY299" s="244"/>
      <c r="BZ299" s="244"/>
      <c r="CA299" s="244"/>
      <c r="CB299" s="244"/>
      <c r="CC299" s="244"/>
      <c r="CD299" s="244"/>
      <c r="CE299" s="244"/>
      <c r="CF299" s="244"/>
      <c r="CG299" s="244"/>
      <c r="CH299" s="244"/>
      <c r="CI299" s="244"/>
      <c r="CJ299" s="244"/>
      <c r="CK299" s="244"/>
      <c r="CL299" s="244"/>
      <c r="CM299" s="244"/>
      <c r="CN299" s="244"/>
      <c r="CO299" s="244"/>
      <c r="CP299" s="244"/>
      <c r="CQ299" s="244"/>
      <c r="CR299" s="244"/>
      <c r="CS299" s="244"/>
      <c r="CT299" s="244"/>
      <c r="CU299" s="244"/>
      <c r="CV299" s="244"/>
      <c r="CW299" s="244"/>
      <c r="CX299" s="244"/>
      <c r="CY299" s="244"/>
      <c r="CZ299" s="244"/>
      <c r="DA299" s="244"/>
      <c r="DB299" s="244"/>
      <c r="DC299" s="244"/>
      <c r="DD299" s="244"/>
      <c r="DE299" s="244"/>
      <c r="DF299" s="244"/>
      <c r="DG299" s="244"/>
      <c r="DH299" s="244"/>
      <c r="DI299" s="244"/>
      <c r="DJ299" s="244"/>
      <c r="DK299" s="244"/>
      <c r="DL299" s="244"/>
      <c r="DM299" s="244"/>
      <c r="DN299" s="244"/>
      <c r="DO299" s="244"/>
      <c r="DP299" s="244"/>
      <c r="DQ299" s="244"/>
      <c r="DR299" s="244"/>
      <c r="DS299" s="244"/>
      <c r="DT299" s="244"/>
      <c r="DU299" s="244"/>
      <c r="DV299" s="244"/>
      <c r="DW299" s="244"/>
      <c r="DX299" s="244"/>
      <c r="DY299" s="244"/>
      <c r="DZ299" s="244"/>
      <c r="EA299" s="244"/>
      <c r="EB299" s="244"/>
      <c r="EC299" s="244"/>
      <c r="ED299" s="244"/>
      <c r="EE299" s="244"/>
      <c r="EF299" s="244"/>
      <c r="EG299" s="244"/>
      <c r="EH299" s="244"/>
      <c r="EI299" s="244"/>
      <c r="EJ299" s="244"/>
      <c r="EK299" s="244"/>
      <c r="EL299" s="244"/>
      <c r="EM299" s="244"/>
      <c r="EN299" s="244"/>
      <c r="EO299" s="244"/>
      <c r="EP299" s="244"/>
      <c r="EQ299" s="244"/>
      <c r="ER299" s="244"/>
      <c r="ES299" s="244"/>
      <c r="ET299" s="244"/>
      <c r="EU299" s="244"/>
      <c r="EV299" s="244"/>
      <c r="EW299" s="244"/>
      <c r="EX299" s="244"/>
      <c r="EY299" s="244"/>
      <c r="EZ299" s="244"/>
      <c r="FA299" s="244"/>
      <c r="FB299" s="244"/>
      <c r="FC299" s="244"/>
      <c r="FD299" s="244"/>
      <c r="FE299" s="244"/>
      <c r="FF299" s="244"/>
      <c r="FG299" s="244"/>
      <c r="FH299" s="244"/>
      <c r="FI299" s="244"/>
      <c r="FJ299" s="244"/>
      <c r="FK299" s="244"/>
      <c r="FL299" s="244"/>
      <c r="FM299" s="244"/>
      <c r="FN299" s="244"/>
      <c r="FO299" s="244"/>
      <c r="FP299" s="244"/>
      <c r="FQ299" s="244"/>
      <c r="FR299" s="244"/>
      <c r="FS299" s="244"/>
      <c r="FT299" s="244"/>
      <c r="FU299" s="244"/>
      <c r="FV299" s="244"/>
      <c r="FW299" s="244"/>
      <c r="FX299" s="244"/>
      <c r="FY299" s="244"/>
      <c r="FZ299" s="244"/>
      <c r="GA299" s="244"/>
      <c r="GB299" s="244"/>
      <c r="GC299" s="244"/>
      <c r="GD299" s="244"/>
      <c r="GE299" s="244"/>
      <c r="GF299" s="244"/>
      <c r="GG299" s="244"/>
      <c r="GH299" s="244"/>
      <c r="GI299" s="244"/>
      <c r="GJ299" s="244"/>
      <c r="GK299" s="244"/>
      <c r="GL299" s="244"/>
      <c r="GM299" s="244"/>
      <c r="GN299" s="244"/>
      <c r="GO299" s="244"/>
      <c r="GP299" s="244"/>
      <c r="GQ299" s="244"/>
      <c r="GR299" s="244"/>
      <c r="GS299" s="244"/>
      <c r="GT299" s="244"/>
      <c r="GU299" s="244"/>
      <c r="GV299" s="244"/>
      <c r="GW299" s="244"/>
      <c r="GX299" s="244"/>
      <c r="GY299" s="244"/>
      <c r="GZ299" s="244"/>
      <c r="HA299" s="244"/>
      <c r="HB299" s="244"/>
      <c r="HC299" s="244"/>
      <c r="HD299" s="244"/>
      <c r="HE299" s="244"/>
      <c r="HF299" s="244"/>
      <c r="HG299" s="244"/>
      <c r="HH299" s="244"/>
      <c r="HI299" s="244"/>
      <c r="HJ299" s="244"/>
      <c r="HK299" s="244"/>
      <c r="HL299" s="244"/>
      <c r="HM299" s="244"/>
      <c r="HN299" s="244"/>
      <c r="HO299" s="244"/>
      <c r="HP299" s="244"/>
      <c r="HQ299" s="244"/>
      <c r="HR299" s="244"/>
      <c r="HS299" s="244"/>
      <c r="HT299" s="244"/>
      <c r="HU299" s="244"/>
      <c r="HV299" s="244"/>
      <c r="HW299" s="244"/>
      <c r="HX299" s="244"/>
      <c r="HY299" s="244"/>
      <c r="HZ299" s="244"/>
      <c r="IA299" s="244"/>
      <c r="IB299" s="244"/>
      <c r="IC299" s="244"/>
      <c r="ID299" s="244"/>
      <c r="IE299" s="244"/>
      <c r="IF299" s="244"/>
      <c r="IG299" s="244"/>
      <c r="IH299" s="244"/>
      <c r="II299" s="244"/>
      <c r="IJ299" s="244"/>
      <c r="IK299" s="244"/>
      <c r="IL299" s="244"/>
    </row>
    <row r="300" s="2" customFormat="1" ht="18" customHeight="1" spans="1:246">
      <c r="A300" s="243" t="s">
        <v>201</v>
      </c>
      <c r="B300" s="230">
        <v>84</v>
      </c>
      <c r="C300" s="157"/>
      <c r="D300" s="235">
        <v>227</v>
      </c>
      <c r="E300" s="232"/>
      <c r="F300" s="233"/>
      <c r="G300" s="245"/>
      <c r="H300" s="244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  <c r="AJ300" s="244"/>
      <c r="AK300" s="244"/>
      <c r="AL300" s="244"/>
      <c r="AM300" s="244"/>
      <c r="AN300" s="244"/>
      <c r="AO300" s="244"/>
      <c r="AP300" s="244"/>
      <c r="AQ300" s="244"/>
      <c r="AR300" s="244"/>
      <c r="AS300" s="244"/>
      <c r="AT300" s="244"/>
      <c r="AU300" s="244"/>
      <c r="AV300" s="244"/>
      <c r="AW300" s="244"/>
      <c r="AX300" s="244"/>
      <c r="AY300" s="244"/>
      <c r="AZ300" s="244"/>
      <c r="BA300" s="244"/>
      <c r="BB300" s="244"/>
      <c r="BC300" s="244"/>
      <c r="BD300" s="244"/>
      <c r="BE300" s="244"/>
      <c r="BF300" s="244"/>
      <c r="BG300" s="244"/>
      <c r="BH300" s="244"/>
      <c r="BI300" s="244"/>
      <c r="BJ300" s="244"/>
      <c r="BK300" s="244"/>
      <c r="BL300" s="244"/>
      <c r="BM300" s="244"/>
      <c r="BN300" s="244"/>
      <c r="BO300" s="244"/>
      <c r="BP300" s="244"/>
      <c r="BQ300" s="244"/>
      <c r="BR300" s="244"/>
      <c r="BS300" s="244"/>
      <c r="BT300" s="244"/>
      <c r="BU300" s="244"/>
      <c r="BV300" s="244"/>
      <c r="BW300" s="244"/>
      <c r="BX300" s="244"/>
      <c r="BY300" s="244"/>
      <c r="BZ300" s="244"/>
      <c r="CA300" s="244"/>
      <c r="CB300" s="244"/>
      <c r="CC300" s="244"/>
      <c r="CD300" s="244"/>
      <c r="CE300" s="244"/>
      <c r="CF300" s="244"/>
      <c r="CG300" s="244"/>
      <c r="CH300" s="244"/>
      <c r="CI300" s="244"/>
      <c r="CJ300" s="244"/>
      <c r="CK300" s="244"/>
      <c r="CL300" s="244"/>
      <c r="CM300" s="244"/>
      <c r="CN300" s="244"/>
      <c r="CO300" s="244"/>
      <c r="CP300" s="244"/>
      <c r="CQ300" s="244"/>
      <c r="CR300" s="244"/>
      <c r="CS300" s="244"/>
      <c r="CT300" s="244"/>
      <c r="CU300" s="244"/>
      <c r="CV300" s="244"/>
      <c r="CW300" s="244"/>
      <c r="CX300" s="244"/>
      <c r="CY300" s="244"/>
      <c r="CZ300" s="244"/>
      <c r="DA300" s="244"/>
      <c r="DB300" s="244"/>
      <c r="DC300" s="244"/>
      <c r="DD300" s="244"/>
      <c r="DE300" s="244"/>
      <c r="DF300" s="244"/>
      <c r="DG300" s="244"/>
      <c r="DH300" s="244"/>
      <c r="DI300" s="244"/>
      <c r="DJ300" s="244"/>
      <c r="DK300" s="244"/>
      <c r="DL300" s="244"/>
      <c r="DM300" s="244"/>
      <c r="DN300" s="244"/>
      <c r="DO300" s="244"/>
      <c r="DP300" s="244"/>
      <c r="DQ300" s="244"/>
      <c r="DR300" s="244"/>
      <c r="DS300" s="244"/>
      <c r="DT300" s="244"/>
      <c r="DU300" s="244"/>
      <c r="DV300" s="244"/>
      <c r="DW300" s="244"/>
      <c r="DX300" s="244"/>
      <c r="DY300" s="244"/>
      <c r="DZ300" s="244"/>
      <c r="EA300" s="244"/>
      <c r="EB300" s="244"/>
      <c r="EC300" s="244"/>
      <c r="ED300" s="244"/>
      <c r="EE300" s="244"/>
      <c r="EF300" s="244"/>
      <c r="EG300" s="244"/>
      <c r="EH300" s="244"/>
      <c r="EI300" s="244"/>
      <c r="EJ300" s="244"/>
      <c r="EK300" s="244"/>
      <c r="EL300" s="244"/>
      <c r="EM300" s="244"/>
      <c r="EN300" s="244"/>
      <c r="EO300" s="244"/>
      <c r="EP300" s="244"/>
      <c r="EQ300" s="244"/>
      <c r="ER300" s="244"/>
      <c r="ES300" s="244"/>
      <c r="ET300" s="244"/>
      <c r="EU300" s="244"/>
      <c r="EV300" s="244"/>
      <c r="EW300" s="244"/>
      <c r="EX300" s="244"/>
      <c r="EY300" s="244"/>
      <c r="EZ300" s="244"/>
      <c r="FA300" s="244"/>
      <c r="FB300" s="244"/>
      <c r="FC300" s="244"/>
      <c r="FD300" s="244"/>
      <c r="FE300" s="244"/>
      <c r="FF300" s="244"/>
      <c r="FG300" s="244"/>
      <c r="FH300" s="244"/>
      <c r="FI300" s="244"/>
      <c r="FJ300" s="244"/>
      <c r="FK300" s="244"/>
      <c r="FL300" s="244"/>
      <c r="FM300" s="244"/>
      <c r="FN300" s="244"/>
      <c r="FO300" s="244"/>
      <c r="FP300" s="244"/>
      <c r="FQ300" s="244"/>
      <c r="FR300" s="244"/>
      <c r="FS300" s="244"/>
      <c r="FT300" s="244"/>
      <c r="FU300" s="244"/>
      <c r="FV300" s="244"/>
      <c r="FW300" s="244"/>
      <c r="FX300" s="244"/>
      <c r="FY300" s="244"/>
      <c r="FZ300" s="244"/>
      <c r="GA300" s="244"/>
      <c r="GB300" s="244"/>
      <c r="GC300" s="244"/>
      <c r="GD300" s="244"/>
      <c r="GE300" s="244"/>
      <c r="GF300" s="244"/>
      <c r="GG300" s="244"/>
      <c r="GH300" s="244"/>
      <c r="GI300" s="244"/>
      <c r="GJ300" s="244"/>
      <c r="GK300" s="244"/>
      <c r="GL300" s="244"/>
      <c r="GM300" s="244"/>
      <c r="GN300" s="244"/>
      <c r="GO300" s="244"/>
      <c r="GP300" s="244"/>
      <c r="GQ300" s="244"/>
      <c r="GR300" s="244"/>
      <c r="GS300" s="244"/>
      <c r="GT300" s="244"/>
      <c r="GU300" s="244"/>
      <c r="GV300" s="244"/>
      <c r="GW300" s="244"/>
      <c r="GX300" s="244"/>
      <c r="GY300" s="244"/>
      <c r="GZ300" s="244"/>
      <c r="HA300" s="244"/>
      <c r="HB300" s="244"/>
      <c r="HC300" s="244"/>
      <c r="HD300" s="244"/>
      <c r="HE300" s="244"/>
      <c r="HF300" s="244"/>
      <c r="HG300" s="244"/>
      <c r="HH300" s="244"/>
      <c r="HI300" s="244"/>
      <c r="HJ300" s="244"/>
      <c r="HK300" s="244"/>
      <c r="HL300" s="244"/>
      <c r="HM300" s="244"/>
      <c r="HN300" s="244"/>
      <c r="HO300" s="244"/>
      <c r="HP300" s="244"/>
      <c r="HQ300" s="244"/>
      <c r="HR300" s="244"/>
      <c r="HS300" s="244"/>
      <c r="HT300" s="244"/>
      <c r="HU300" s="244"/>
      <c r="HV300" s="244"/>
      <c r="HW300" s="244"/>
      <c r="HX300" s="244"/>
      <c r="HY300" s="244"/>
      <c r="HZ300" s="244"/>
      <c r="IA300" s="244"/>
      <c r="IB300" s="244"/>
      <c r="IC300" s="244"/>
      <c r="ID300" s="244"/>
      <c r="IE300" s="244"/>
      <c r="IF300" s="244"/>
      <c r="IG300" s="244"/>
      <c r="IH300" s="244"/>
      <c r="II300" s="244"/>
      <c r="IJ300" s="244"/>
      <c r="IK300" s="244"/>
      <c r="IL300" s="244"/>
    </row>
    <row r="301" s="2" customFormat="1" ht="18" customHeight="1" spans="1:246">
      <c r="A301" s="243" t="s">
        <v>237</v>
      </c>
      <c r="B301" s="230"/>
      <c r="C301" s="157"/>
      <c r="D301" s="235"/>
      <c r="E301" s="232"/>
      <c r="F301" s="233"/>
      <c r="G301" s="245"/>
      <c r="H301" s="244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  <c r="AJ301" s="244"/>
      <c r="AK301" s="244"/>
      <c r="AL301" s="244"/>
      <c r="AM301" s="244"/>
      <c r="AN301" s="244"/>
      <c r="AO301" s="244"/>
      <c r="AP301" s="244"/>
      <c r="AQ301" s="244"/>
      <c r="AR301" s="244"/>
      <c r="AS301" s="244"/>
      <c r="AT301" s="244"/>
      <c r="AU301" s="244"/>
      <c r="AV301" s="244"/>
      <c r="AW301" s="244"/>
      <c r="AX301" s="244"/>
      <c r="AY301" s="244"/>
      <c r="AZ301" s="244"/>
      <c r="BA301" s="244"/>
      <c r="BB301" s="244"/>
      <c r="BC301" s="244"/>
      <c r="BD301" s="244"/>
      <c r="BE301" s="244"/>
      <c r="BF301" s="244"/>
      <c r="BG301" s="244"/>
      <c r="BH301" s="244"/>
      <c r="BI301" s="244"/>
      <c r="BJ301" s="244"/>
      <c r="BK301" s="244"/>
      <c r="BL301" s="244"/>
      <c r="BM301" s="244"/>
      <c r="BN301" s="244"/>
      <c r="BO301" s="244"/>
      <c r="BP301" s="244"/>
      <c r="BQ301" s="244"/>
      <c r="BR301" s="244"/>
      <c r="BS301" s="244"/>
      <c r="BT301" s="244"/>
      <c r="BU301" s="244"/>
      <c r="BV301" s="244"/>
      <c r="BW301" s="244"/>
      <c r="BX301" s="244"/>
      <c r="BY301" s="244"/>
      <c r="BZ301" s="244"/>
      <c r="CA301" s="244"/>
      <c r="CB301" s="244"/>
      <c r="CC301" s="244"/>
      <c r="CD301" s="244"/>
      <c r="CE301" s="244"/>
      <c r="CF301" s="244"/>
      <c r="CG301" s="244"/>
      <c r="CH301" s="244"/>
      <c r="CI301" s="244"/>
      <c r="CJ301" s="244"/>
      <c r="CK301" s="244"/>
      <c r="CL301" s="244"/>
      <c r="CM301" s="244"/>
      <c r="CN301" s="244"/>
      <c r="CO301" s="244"/>
      <c r="CP301" s="244"/>
      <c r="CQ301" s="244"/>
      <c r="CR301" s="244"/>
      <c r="CS301" s="244"/>
      <c r="CT301" s="244"/>
      <c r="CU301" s="244"/>
      <c r="CV301" s="244"/>
      <c r="CW301" s="244"/>
      <c r="CX301" s="244"/>
      <c r="CY301" s="244"/>
      <c r="CZ301" s="244"/>
      <c r="DA301" s="244"/>
      <c r="DB301" s="244"/>
      <c r="DC301" s="244"/>
      <c r="DD301" s="244"/>
      <c r="DE301" s="244"/>
      <c r="DF301" s="244"/>
      <c r="DG301" s="244"/>
      <c r="DH301" s="244"/>
      <c r="DI301" s="244"/>
      <c r="DJ301" s="244"/>
      <c r="DK301" s="244"/>
      <c r="DL301" s="244"/>
      <c r="DM301" s="244"/>
      <c r="DN301" s="244"/>
      <c r="DO301" s="244"/>
      <c r="DP301" s="244"/>
      <c r="DQ301" s="244"/>
      <c r="DR301" s="244"/>
      <c r="DS301" s="244"/>
      <c r="DT301" s="244"/>
      <c r="DU301" s="244"/>
      <c r="DV301" s="244"/>
      <c r="DW301" s="244"/>
      <c r="DX301" s="244"/>
      <c r="DY301" s="244"/>
      <c r="DZ301" s="244"/>
      <c r="EA301" s="244"/>
      <c r="EB301" s="244"/>
      <c r="EC301" s="244"/>
      <c r="ED301" s="244"/>
      <c r="EE301" s="244"/>
      <c r="EF301" s="244"/>
      <c r="EG301" s="244"/>
      <c r="EH301" s="244"/>
      <c r="EI301" s="244"/>
      <c r="EJ301" s="244"/>
      <c r="EK301" s="244"/>
      <c r="EL301" s="244"/>
      <c r="EM301" s="244"/>
      <c r="EN301" s="244"/>
      <c r="EO301" s="244"/>
      <c r="EP301" s="244"/>
      <c r="EQ301" s="244"/>
      <c r="ER301" s="244"/>
      <c r="ES301" s="244"/>
      <c r="ET301" s="244"/>
      <c r="EU301" s="244"/>
      <c r="EV301" s="244"/>
      <c r="EW301" s="244"/>
      <c r="EX301" s="244"/>
      <c r="EY301" s="244"/>
      <c r="EZ301" s="244"/>
      <c r="FA301" s="244"/>
      <c r="FB301" s="244"/>
      <c r="FC301" s="244"/>
      <c r="FD301" s="244"/>
      <c r="FE301" s="244"/>
      <c r="FF301" s="244"/>
      <c r="FG301" s="244"/>
      <c r="FH301" s="244"/>
      <c r="FI301" s="244"/>
      <c r="FJ301" s="244"/>
      <c r="FK301" s="244"/>
      <c r="FL301" s="244"/>
      <c r="FM301" s="244"/>
      <c r="FN301" s="244"/>
      <c r="FO301" s="244"/>
      <c r="FP301" s="244"/>
      <c r="FQ301" s="244"/>
      <c r="FR301" s="244"/>
      <c r="FS301" s="244"/>
      <c r="FT301" s="244"/>
      <c r="FU301" s="244"/>
      <c r="FV301" s="244"/>
      <c r="FW301" s="244"/>
      <c r="FX301" s="244"/>
      <c r="FY301" s="244"/>
      <c r="FZ301" s="244"/>
      <c r="GA301" s="244"/>
      <c r="GB301" s="244"/>
      <c r="GC301" s="244"/>
      <c r="GD301" s="244"/>
      <c r="GE301" s="244"/>
      <c r="GF301" s="244"/>
      <c r="GG301" s="244"/>
      <c r="GH301" s="244"/>
      <c r="GI301" s="244"/>
      <c r="GJ301" s="244"/>
      <c r="GK301" s="244"/>
      <c r="GL301" s="244"/>
      <c r="GM301" s="244"/>
      <c r="GN301" s="244"/>
      <c r="GO301" s="244"/>
      <c r="GP301" s="244"/>
      <c r="GQ301" s="244"/>
      <c r="GR301" s="244"/>
      <c r="GS301" s="244"/>
      <c r="GT301" s="244"/>
      <c r="GU301" s="244"/>
      <c r="GV301" s="244"/>
      <c r="GW301" s="244"/>
      <c r="GX301" s="244"/>
      <c r="GY301" s="244"/>
      <c r="GZ301" s="244"/>
      <c r="HA301" s="244"/>
      <c r="HB301" s="244"/>
      <c r="HC301" s="244"/>
      <c r="HD301" s="244"/>
      <c r="HE301" s="244"/>
      <c r="HF301" s="244"/>
      <c r="HG301" s="244"/>
      <c r="HH301" s="244"/>
      <c r="HI301" s="244"/>
      <c r="HJ301" s="244"/>
      <c r="HK301" s="244"/>
      <c r="HL301" s="244"/>
      <c r="HM301" s="244"/>
      <c r="HN301" s="244"/>
      <c r="HO301" s="244"/>
      <c r="HP301" s="244"/>
      <c r="HQ301" s="244"/>
      <c r="HR301" s="244"/>
      <c r="HS301" s="244"/>
      <c r="HT301" s="244"/>
      <c r="HU301" s="244"/>
      <c r="HV301" s="244"/>
      <c r="HW301" s="244"/>
      <c r="HX301" s="244"/>
      <c r="HY301" s="244"/>
      <c r="HZ301" s="244"/>
      <c r="IA301" s="244"/>
      <c r="IB301" s="244"/>
      <c r="IC301" s="244"/>
      <c r="ID301" s="244"/>
      <c r="IE301" s="244"/>
      <c r="IF301" s="244"/>
      <c r="IG301" s="244"/>
      <c r="IH301" s="244"/>
      <c r="II301" s="244"/>
      <c r="IJ301" s="244"/>
      <c r="IK301" s="244"/>
      <c r="IL301" s="244"/>
    </row>
    <row r="302" s="2" customFormat="1" ht="18" customHeight="1" spans="1:246">
      <c r="A302" s="243" t="s">
        <v>259</v>
      </c>
      <c r="B302" s="230">
        <v>189</v>
      </c>
      <c r="C302" s="157"/>
      <c r="D302" s="235">
        <v>553</v>
      </c>
      <c r="E302" s="232"/>
      <c r="F302" s="233"/>
      <c r="G302" s="245"/>
      <c r="H302" s="244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  <c r="AJ302" s="244"/>
      <c r="AK302" s="244"/>
      <c r="AL302" s="244"/>
      <c r="AM302" s="244"/>
      <c r="AN302" s="244"/>
      <c r="AO302" s="244"/>
      <c r="AP302" s="244"/>
      <c r="AQ302" s="244"/>
      <c r="AR302" s="244"/>
      <c r="AS302" s="244"/>
      <c r="AT302" s="244"/>
      <c r="AU302" s="244"/>
      <c r="AV302" s="244"/>
      <c r="AW302" s="244"/>
      <c r="AX302" s="244"/>
      <c r="AY302" s="244"/>
      <c r="AZ302" s="244"/>
      <c r="BA302" s="244"/>
      <c r="BB302" s="244"/>
      <c r="BC302" s="244"/>
      <c r="BD302" s="244"/>
      <c r="BE302" s="244"/>
      <c r="BF302" s="244"/>
      <c r="BG302" s="244"/>
      <c r="BH302" s="244"/>
      <c r="BI302" s="244"/>
      <c r="BJ302" s="244"/>
      <c r="BK302" s="244"/>
      <c r="BL302" s="244"/>
      <c r="BM302" s="244"/>
      <c r="BN302" s="244"/>
      <c r="BO302" s="244"/>
      <c r="BP302" s="244"/>
      <c r="BQ302" s="244"/>
      <c r="BR302" s="244"/>
      <c r="BS302" s="244"/>
      <c r="BT302" s="244"/>
      <c r="BU302" s="244"/>
      <c r="BV302" s="244"/>
      <c r="BW302" s="244"/>
      <c r="BX302" s="244"/>
      <c r="BY302" s="244"/>
      <c r="BZ302" s="244"/>
      <c r="CA302" s="244"/>
      <c r="CB302" s="244"/>
      <c r="CC302" s="244"/>
      <c r="CD302" s="244"/>
      <c r="CE302" s="244"/>
      <c r="CF302" s="244"/>
      <c r="CG302" s="244"/>
      <c r="CH302" s="244"/>
      <c r="CI302" s="244"/>
      <c r="CJ302" s="244"/>
      <c r="CK302" s="244"/>
      <c r="CL302" s="244"/>
      <c r="CM302" s="244"/>
      <c r="CN302" s="244"/>
      <c r="CO302" s="244"/>
      <c r="CP302" s="244"/>
      <c r="CQ302" s="244"/>
      <c r="CR302" s="244"/>
      <c r="CS302" s="244"/>
      <c r="CT302" s="244"/>
      <c r="CU302" s="244"/>
      <c r="CV302" s="244"/>
      <c r="CW302" s="244"/>
      <c r="CX302" s="244"/>
      <c r="CY302" s="244"/>
      <c r="CZ302" s="244"/>
      <c r="DA302" s="244"/>
      <c r="DB302" s="244"/>
      <c r="DC302" s="244"/>
      <c r="DD302" s="244"/>
      <c r="DE302" s="244"/>
      <c r="DF302" s="244"/>
      <c r="DG302" s="244"/>
      <c r="DH302" s="244"/>
      <c r="DI302" s="244"/>
      <c r="DJ302" s="244"/>
      <c r="DK302" s="244"/>
      <c r="DL302" s="244"/>
      <c r="DM302" s="244"/>
      <c r="DN302" s="244"/>
      <c r="DO302" s="244"/>
      <c r="DP302" s="244"/>
      <c r="DQ302" s="244"/>
      <c r="DR302" s="244"/>
      <c r="DS302" s="244"/>
      <c r="DT302" s="244"/>
      <c r="DU302" s="244"/>
      <c r="DV302" s="244"/>
      <c r="DW302" s="244"/>
      <c r="DX302" s="244"/>
      <c r="DY302" s="244"/>
      <c r="DZ302" s="244"/>
      <c r="EA302" s="244"/>
      <c r="EB302" s="244"/>
      <c r="EC302" s="244"/>
      <c r="ED302" s="244"/>
      <c r="EE302" s="244"/>
      <c r="EF302" s="244"/>
      <c r="EG302" s="244"/>
      <c r="EH302" s="244"/>
      <c r="EI302" s="244"/>
      <c r="EJ302" s="244"/>
      <c r="EK302" s="244"/>
      <c r="EL302" s="244"/>
      <c r="EM302" s="244"/>
      <c r="EN302" s="244"/>
      <c r="EO302" s="244"/>
      <c r="EP302" s="244"/>
      <c r="EQ302" s="244"/>
      <c r="ER302" s="244"/>
      <c r="ES302" s="244"/>
      <c r="ET302" s="244"/>
      <c r="EU302" s="244"/>
      <c r="EV302" s="244"/>
      <c r="EW302" s="244"/>
      <c r="EX302" s="244"/>
      <c r="EY302" s="244"/>
      <c r="EZ302" s="244"/>
      <c r="FA302" s="244"/>
      <c r="FB302" s="244"/>
      <c r="FC302" s="244"/>
      <c r="FD302" s="244"/>
      <c r="FE302" s="244"/>
      <c r="FF302" s="244"/>
      <c r="FG302" s="244"/>
      <c r="FH302" s="244"/>
      <c r="FI302" s="244"/>
      <c r="FJ302" s="244"/>
      <c r="FK302" s="244"/>
      <c r="FL302" s="244"/>
      <c r="FM302" s="244"/>
      <c r="FN302" s="244"/>
      <c r="FO302" s="244"/>
      <c r="FP302" s="244"/>
      <c r="FQ302" s="244"/>
      <c r="FR302" s="244"/>
      <c r="FS302" s="244"/>
      <c r="FT302" s="244"/>
      <c r="FU302" s="244"/>
      <c r="FV302" s="244"/>
      <c r="FW302" s="244"/>
      <c r="FX302" s="244"/>
      <c r="FY302" s="244"/>
      <c r="FZ302" s="244"/>
      <c r="GA302" s="244"/>
      <c r="GB302" s="244"/>
      <c r="GC302" s="244"/>
      <c r="GD302" s="244"/>
      <c r="GE302" s="244"/>
      <c r="GF302" s="244"/>
      <c r="GG302" s="244"/>
      <c r="GH302" s="244"/>
      <c r="GI302" s="244"/>
      <c r="GJ302" s="244"/>
      <c r="GK302" s="244"/>
      <c r="GL302" s="244"/>
      <c r="GM302" s="244"/>
      <c r="GN302" s="244"/>
      <c r="GO302" s="244"/>
      <c r="GP302" s="244"/>
      <c r="GQ302" s="244"/>
      <c r="GR302" s="244"/>
      <c r="GS302" s="244"/>
      <c r="GT302" s="244"/>
      <c r="GU302" s="244"/>
      <c r="GV302" s="244"/>
      <c r="GW302" s="244"/>
      <c r="GX302" s="244"/>
      <c r="GY302" s="244"/>
      <c r="GZ302" s="244"/>
      <c r="HA302" s="244"/>
      <c r="HB302" s="244"/>
      <c r="HC302" s="244"/>
      <c r="HD302" s="244"/>
      <c r="HE302" s="244"/>
      <c r="HF302" s="244"/>
      <c r="HG302" s="244"/>
      <c r="HH302" s="244"/>
      <c r="HI302" s="244"/>
      <c r="HJ302" s="244"/>
      <c r="HK302" s="244"/>
      <c r="HL302" s="244"/>
      <c r="HM302" s="244"/>
      <c r="HN302" s="244"/>
      <c r="HO302" s="244"/>
      <c r="HP302" s="244"/>
      <c r="HQ302" s="244"/>
      <c r="HR302" s="244"/>
      <c r="HS302" s="244"/>
      <c r="HT302" s="244"/>
      <c r="HU302" s="244"/>
      <c r="HV302" s="244"/>
      <c r="HW302" s="244"/>
      <c r="HX302" s="244"/>
      <c r="HY302" s="244"/>
      <c r="HZ302" s="244"/>
      <c r="IA302" s="244"/>
      <c r="IB302" s="244"/>
      <c r="IC302" s="244"/>
      <c r="ID302" s="244"/>
      <c r="IE302" s="244"/>
      <c r="IF302" s="244"/>
      <c r="IG302" s="244"/>
      <c r="IH302" s="244"/>
      <c r="II302" s="244"/>
      <c r="IJ302" s="244"/>
      <c r="IK302" s="244"/>
      <c r="IL302" s="244"/>
    </row>
    <row r="303" s="2" customFormat="1" ht="18" customHeight="1" spans="1:246">
      <c r="A303" s="243" t="s">
        <v>260</v>
      </c>
      <c r="B303" s="226">
        <f>SUM(B304:B306)</f>
        <v>65</v>
      </c>
      <c r="C303" s="226"/>
      <c r="D303" s="226">
        <f>SUM(D304:D306)</f>
        <v>151</v>
      </c>
      <c r="E303" s="226"/>
      <c r="F303" s="227">
        <v>0</v>
      </c>
      <c r="G303" s="245"/>
      <c r="H303" s="244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  <c r="AJ303" s="244"/>
      <c r="AK303" s="244"/>
      <c r="AL303" s="244"/>
      <c r="AM303" s="244"/>
      <c r="AN303" s="244"/>
      <c r="AO303" s="244"/>
      <c r="AP303" s="244"/>
      <c r="AQ303" s="244"/>
      <c r="AR303" s="244"/>
      <c r="AS303" s="244"/>
      <c r="AT303" s="244"/>
      <c r="AU303" s="244"/>
      <c r="AV303" s="244"/>
      <c r="AW303" s="244"/>
      <c r="AX303" s="244"/>
      <c r="AY303" s="244"/>
      <c r="AZ303" s="244"/>
      <c r="BA303" s="244"/>
      <c r="BB303" s="244"/>
      <c r="BC303" s="244"/>
      <c r="BD303" s="244"/>
      <c r="BE303" s="244"/>
      <c r="BF303" s="244"/>
      <c r="BG303" s="244"/>
      <c r="BH303" s="244"/>
      <c r="BI303" s="244"/>
      <c r="BJ303" s="244"/>
      <c r="BK303" s="244"/>
      <c r="BL303" s="244"/>
      <c r="BM303" s="244"/>
      <c r="BN303" s="244"/>
      <c r="BO303" s="244"/>
      <c r="BP303" s="244"/>
      <c r="BQ303" s="244"/>
      <c r="BR303" s="244"/>
      <c r="BS303" s="244"/>
      <c r="BT303" s="244"/>
      <c r="BU303" s="244"/>
      <c r="BV303" s="244"/>
      <c r="BW303" s="244"/>
      <c r="BX303" s="244"/>
      <c r="BY303" s="244"/>
      <c r="BZ303" s="244"/>
      <c r="CA303" s="244"/>
      <c r="CB303" s="244"/>
      <c r="CC303" s="244"/>
      <c r="CD303" s="244"/>
      <c r="CE303" s="244"/>
      <c r="CF303" s="244"/>
      <c r="CG303" s="244"/>
      <c r="CH303" s="244"/>
      <c r="CI303" s="244"/>
      <c r="CJ303" s="244"/>
      <c r="CK303" s="244"/>
      <c r="CL303" s="244"/>
      <c r="CM303" s="244"/>
      <c r="CN303" s="244"/>
      <c r="CO303" s="244"/>
      <c r="CP303" s="244"/>
      <c r="CQ303" s="244"/>
      <c r="CR303" s="244"/>
      <c r="CS303" s="244"/>
      <c r="CT303" s="244"/>
      <c r="CU303" s="244"/>
      <c r="CV303" s="244"/>
      <c r="CW303" s="244"/>
      <c r="CX303" s="244"/>
      <c r="CY303" s="244"/>
      <c r="CZ303" s="244"/>
      <c r="DA303" s="244"/>
      <c r="DB303" s="244"/>
      <c r="DC303" s="244"/>
      <c r="DD303" s="244"/>
      <c r="DE303" s="244"/>
      <c r="DF303" s="244"/>
      <c r="DG303" s="244"/>
      <c r="DH303" s="244"/>
      <c r="DI303" s="244"/>
      <c r="DJ303" s="244"/>
      <c r="DK303" s="244"/>
      <c r="DL303" s="244"/>
      <c r="DM303" s="244"/>
      <c r="DN303" s="244"/>
      <c r="DO303" s="244"/>
      <c r="DP303" s="244"/>
      <c r="DQ303" s="244"/>
      <c r="DR303" s="244"/>
      <c r="DS303" s="244"/>
      <c r="DT303" s="244"/>
      <c r="DU303" s="244"/>
      <c r="DV303" s="244"/>
      <c r="DW303" s="244"/>
      <c r="DX303" s="244"/>
      <c r="DY303" s="244"/>
      <c r="DZ303" s="244"/>
      <c r="EA303" s="244"/>
      <c r="EB303" s="244"/>
      <c r="EC303" s="244"/>
      <c r="ED303" s="244"/>
      <c r="EE303" s="244"/>
      <c r="EF303" s="244"/>
      <c r="EG303" s="244"/>
      <c r="EH303" s="244"/>
      <c r="EI303" s="244"/>
      <c r="EJ303" s="244"/>
      <c r="EK303" s="244"/>
      <c r="EL303" s="244"/>
      <c r="EM303" s="244"/>
      <c r="EN303" s="244"/>
      <c r="EO303" s="244"/>
      <c r="EP303" s="244"/>
      <c r="EQ303" s="244"/>
      <c r="ER303" s="244"/>
      <c r="ES303" s="244"/>
      <c r="ET303" s="244"/>
      <c r="EU303" s="244"/>
      <c r="EV303" s="244"/>
      <c r="EW303" s="244"/>
      <c r="EX303" s="244"/>
      <c r="EY303" s="244"/>
      <c r="EZ303" s="244"/>
      <c r="FA303" s="244"/>
      <c r="FB303" s="244"/>
      <c r="FC303" s="244"/>
      <c r="FD303" s="244"/>
      <c r="FE303" s="244"/>
      <c r="FF303" s="244"/>
      <c r="FG303" s="244"/>
      <c r="FH303" s="244"/>
      <c r="FI303" s="244"/>
      <c r="FJ303" s="244"/>
      <c r="FK303" s="244"/>
      <c r="FL303" s="244"/>
      <c r="FM303" s="244"/>
      <c r="FN303" s="244"/>
      <c r="FO303" s="244"/>
      <c r="FP303" s="244"/>
      <c r="FQ303" s="244"/>
      <c r="FR303" s="244"/>
      <c r="FS303" s="244"/>
      <c r="FT303" s="244"/>
      <c r="FU303" s="244"/>
      <c r="FV303" s="244"/>
      <c r="FW303" s="244"/>
      <c r="FX303" s="244"/>
      <c r="FY303" s="244"/>
      <c r="FZ303" s="244"/>
      <c r="GA303" s="244"/>
      <c r="GB303" s="244"/>
      <c r="GC303" s="244"/>
      <c r="GD303" s="244"/>
      <c r="GE303" s="244"/>
      <c r="GF303" s="244"/>
      <c r="GG303" s="244"/>
      <c r="GH303" s="244"/>
      <c r="GI303" s="244"/>
      <c r="GJ303" s="244"/>
      <c r="GK303" s="244"/>
      <c r="GL303" s="244"/>
      <c r="GM303" s="244"/>
      <c r="GN303" s="244"/>
      <c r="GO303" s="244"/>
      <c r="GP303" s="244"/>
      <c r="GQ303" s="244"/>
      <c r="GR303" s="244"/>
      <c r="GS303" s="244"/>
      <c r="GT303" s="244"/>
      <c r="GU303" s="244"/>
      <c r="GV303" s="244"/>
      <c r="GW303" s="244"/>
      <c r="GX303" s="244"/>
      <c r="GY303" s="244"/>
      <c r="GZ303" s="244"/>
      <c r="HA303" s="244"/>
      <c r="HB303" s="244"/>
      <c r="HC303" s="244"/>
      <c r="HD303" s="244"/>
      <c r="HE303" s="244"/>
      <c r="HF303" s="244"/>
      <c r="HG303" s="244"/>
      <c r="HH303" s="244"/>
      <c r="HI303" s="244"/>
      <c r="HJ303" s="244"/>
      <c r="HK303" s="244"/>
      <c r="HL303" s="244"/>
      <c r="HM303" s="244"/>
      <c r="HN303" s="244"/>
      <c r="HO303" s="244"/>
      <c r="HP303" s="244"/>
      <c r="HQ303" s="244"/>
      <c r="HR303" s="244"/>
      <c r="HS303" s="244"/>
      <c r="HT303" s="244"/>
      <c r="HU303" s="244"/>
      <c r="HV303" s="244"/>
      <c r="HW303" s="244"/>
      <c r="HX303" s="244"/>
      <c r="HY303" s="244"/>
      <c r="HZ303" s="244"/>
      <c r="IA303" s="244"/>
      <c r="IB303" s="244"/>
      <c r="IC303" s="244"/>
      <c r="ID303" s="244"/>
      <c r="IE303" s="244"/>
      <c r="IF303" s="244"/>
      <c r="IG303" s="244"/>
      <c r="IH303" s="244"/>
      <c r="II303" s="244"/>
      <c r="IJ303" s="244"/>
      <c r="IK303" s="244"/>
      <c r="IL303" s="244"/>
    </row>
    <row r="304" s="2" customFormat="1" ht="18" customHeight="1" spans="1:246">
      <c r="A304" s="243" t="s">
        <v>201</v>
      </c>
      <c r="B304" s="230">
        <v>37</v>
      </c>
      <c r="C304" s="157"/>
      <c r="D304" s="235">
        <v>77</v>
      </c>
      <c r="E304" s="232"/>
      <c r="F304" s="233"/>
      <c r="G304" s="245"/>
      <c r="H304" s="244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  <c r="AJ304" s="244"/>
      <c r="AK304" s="244"/>
      <c r="AL304" s="244"/>
      <c r="AM304" s="244"/>
      <c r="AN304" s="244"/>
      <c r="AO304" s="244"/>
      <c r="AP304" s="244"/>
      <c r="AQ304" s="244"/>
      <c r="AR304" s="244"/>
      <c r="AS304" s="244"/>
      <c r="AT304" s="244"/>
      <c r="AU304" s="244"/>
      <c r="AV304" s="244"/>
      <c r="AW304" s="244"/>
      <c r="AX304" s="244"/>
      <c r="AY304" s="244"/>
      <c r="AZ304" s="244"/>
      <c r="BA304" s="244"/>
      <c r="BB304" s="244"/>
      <c r="BC304" s="244"/>
      <c r="BD304" s="244"/>
      <c r="BE304" s="244"/>
      <c r="BF304" s="244"/>
      <c r="BG304" s="244"/>
      <c r="BH304" s="244"/>
      <c r="BI304" s="244"/>
      <c r="BJ304" s="244"/>
      <c r="BK304" s="244"/>
      <c r="BL304" s="244"/>
      <c r="BM304" s="244"/>
      <c r="BN304" s="244"/>
      <c r="BO304" s="244"/>
      <c r="BP304" s="244"/>
      <c r="BQ304" s="244"/>
      <c r="BR304" s="244"/>
      <c r="BS304" s="244"/>
      <c r="BT304" s="244"/>
      <c r="BU304" s="244"/>
      <c r="BV304" s="244"/>
      <c r="BW304" s="244"/>
      <c r="BX304" s="244"/>
      <c r="BY304" s="244"/>
      <c r="BZ304" s="244"/>
      <c r="CA304" s="244"/>
      <c r="CB304" s="244"/>
      <c r="CC304" s="244"/>
      <c r="CD304" s="244"/>
      <c r="CE304" s="244"/>
      <c r="CF304" s="244"/>
      <c r="CG304" s="244"/>
      <c r="CH304" s="244"/>
      <c r="CI304" s="244"/>
      <c r="CJ304" s="244"/>
      <c r="CK304" s="244"/>
      <c r="CL304" s="244"/>
      <c r="CM304" s="244"/>
      <c r="CN304" s="244"/>
      <c r="CO304" s="244"/>
      <c r="CP304" s="244"/>
      <c r="CQ304" s="244"/>
      <c r="CR304" s="244"/>
      <c r="CS304" s="244"/>
      <c r="CT304" s="244"/>
      <c r="CU304" s="244"/>
      <c r="CV304" s="244"/>
      <c r="CW304" s="244"/>
      <c r="CX304" s="244"/>
      <c r="CY304" s="244"/>
      <c r="CZ304" s="244"/>
      <c r="DA304" s="244"/>
      <c r="DB304" s="244"/>
      <c r="DC304" s="244"/>
      <c r="DD304" s="244"/>
      <c r="DE304" s="244"/>
      <c r="DF304" s="244"/>
      <c r="DG304" s="244"/>
      <c r="DH304" s="244"/>
      <c r="DI304" s="244"/>
      <c r="DJ304" s="244"/>
      <c r="DK304" s="244"/>
      <c r="DL304" s="244"/>
      <c r="DM304" s="244"/>
      <c r="DN304" s="244"/>
      <c r="DO304" s="244"/>
      <c r="DP304" s="244"/>
      <c r="DQ304" s="244"/>
      <c r="DR304" s="244"/>
      <c r="DS304" s="244"/>
      <c r="DT304" s="244"/>
      <c r="DU304" s="244"/>
      <c r="DV304" s="244"/>
      <c r="DW304" s="244"/>
      <c r="DX304" s="244"/>
      <c r="DY304" s="244"/>
      <c r="DZ304" s="244"/>
      <c r="EA304" s="244"/>
      <c r="EB304" s="244"/>
      <c r="EC304" s="244"/>
      <c r="ED304" s="244"/>
      <c r="EE304" s="244"/>
      <c r="EF304" s="244"/>
      <c r="EG304" s="244"/>
      <c r="EH304" s="244"/>
      <c r="EI304" s="244"/>
      <c r="EJ304" s="244"/>
      <c r="EK304" s="244"/>
      <c r="EL304" s="244"/>
      <c r="EM304" s="244"/>
      <c r="EN304" s="244"/>
      <c r="EO304" s="244"/>
      <c r="EP304" s="244"/>
      <c r="EQ304" s="244"/>
      <c r="ER304" s="244"/>
      <c r="ES304" s="244"/>
      <c r="ET304" s="244"/>
      <c r="EU304" s="244"/>
      <c r="EV304" s="244"/>
      <c r="EW304" s="244"/>
      <c r="EX304" s="244"/>
      <c r="EY304" s="244"/>
      <c r="EZ304" s="244"/>
      <c r="FA304" s="244"/>
      <c r="FB304" s="244"/>
      <c r="FC304" s="244"/>
      <c r="FD304" s="244"/>
      <c r="FE304" s="244"/>
      <c r="FF304" s="244"/>
      <c r="FG304" s="244"/>
      <c r="FH304" s="244"/>
      <c r="FI304" s="244"/>
      <c r="FJ304" s="244"/>
      <c r="FK304" s="244"/>
      <c r="FL304" s="244"/>
      <c r="FM304" s="244"/>
      <c r="FN304" s="244"/>
      <c r="FO304" s="244"/>
      <c r="FP304" s="244"/>
      <c r="FQ304" s="244"/>
      <c r="FR304" s="244"/>
      <c r="FS304" s="244"/>
      <c r="FT304" s="244"/>
      <c r="FU304" s="244"/>
      <c r="FV304" s="244"/>
      <c r="FW304" s="244"/>
      <c r="FX304" s="244"/>
      <c r="FY304" s="244"/>
      <c r="FZ304" s="244"/>
      <c r="GA304" s="244"/>
      <c r="GB304" s="244"/>
      <c r="GC304" s="244"/>
      <c r="GD304" s="244"/>
      <c r="GE304" s="244"/>
      <c r="GF304" s="244"/>
      <c r="GG304" s="244"/>
      <c r="GH304" s="244"/>
      <c r="GI304" s="244"/>
      <c r="GJ304" s="244"/>
      <c r="GK304" s="244"/>
      <c r="GL304" s="244"/>
      <c r="GM304" s="244"/>
      <c r="GN304" s="244"/>
      <c r="GO304" s="244"/>
      <c r="GP304" s="244"/>
      <c r="GQ304" s="244"/>
      <c r="GR304" s="244"/>
      <c r="GS304" s="244"/>
      <c r="GT304" s="244"/>
      <c r="GU304" s="244"/>
      <c r="GV304" s="244"/>
      <c r="GW304" s="244"/>
      <c r="GX304" s="244"/>
      <c r="GY304" s="244"/>
      <c r="GZ304" s="244"/>
      <c r="HA304" s="244"/>
      <c r="HB304" s="244"/>
      <c r="HC304" s="244"/>
      <c r="HD304" s="244"/>
      <c r="HE304" s="244"/>
      <c r="HF304" s="244"/>
      <c r="HG304" s="244"/>
      <c r="HH304" s="244"/>
      <c r="HI304" s="244"/>
      <c r="HJ304" s="244"/>
      <c r="HK304" s="244"/>
      <c r="HL304" s="244"/>
      <c r="HM304" s="244"/>
      <c r="HN304" s="244"/>
      <c r="HO304" s="244"/>
      <c r="HP304" s="244"/>
      <c r="HQ304" s="244"/>
      <c r="HR304" s="244"/>
      <c r="HS304" s="244"/>
      <c r="HT304" s="244"/>
      <c r="HU304" s="244"/>
      <c r="HV304" s="244"/>
      <c r="HW304" s="244"/>
      <c r="HX304" s="244"/>
      <c r="HY304" s="244"/>
      <c r="HZ304" s="244"/>
      <c r="IA304" s="244"/>
      <c r="IB304" s="244"/>
      <c r="IC304" s="244"/>
      <c r="ID304" s="244"/>
      <c r="IE304" s="244"/>
      <c r="IF304" s="244"/>
      <c r="IG304" s="244"/>
      <c r="IH304" s="244"/>
      <c r="II304" s="244"/>
      <c r="IJ304" s="244"/>
      <c r="IK304" s="244"/>
      <c r="IL304" s="244"/>
    </row>
    <row r="305" s="2" customFormat="1" ht="18" customHeight="1" spans="1:246">
      <c r="A305" s="243" t="s">
        <v>261</v>
      </c>
      <c r="B305" s="230"/>
      <c r="C305" s="157"/>
      <c r="D305" s="235"/>
      <c r="E305" s="232"/>
      <c r="F305" s="233"/>
      <c r="G305" s="245"/>
      <c r="H305" s="244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  <c r="AJ305" s="244"/>
      <c r="AK305" s="244"/>
      <c r="AL305" s="244"/>
      <c r="AM305" s="244"/>
      <c r="AN305" s="244"/>
      <c r="AO305" s="244"/>
      <c r="AP305" s="244"/>
      <c r="AQ305" s="244"/>
      <c r="AR305" s="244"/>
      <c r="AS305" s="244"/>
      <c r="AT305" s="244"/>
      <c r="AU305" s="244"/>
      <c r="AV305" s="244"/>
      <c r="AW305" s="244"/>
      <c r="AX305" s="244"/>
      <c r="AY305" s="244"/>
      <c r="AZ305" s="244"/>
      <c r="BA305" s="244"/>
      <c r="BB305" s="244"/>
      <c r="BC305" s="244"/>
      <c r="BD305" s="244"/>
      <c r="BE305" s="244"/>
      <c r="BF305" s="244"/>
      <c r="BG305" s="244"/>
      <c r="BH305" s="244"/>
      <c r="BI305" s="244"/>
      <c r="BJ305" s="244"/>
      <c r="BK305" s="244"/>
      <c r="BL305" s="244"/>
      <c r="BM305" s="244"/>
      <c r="BN305" s="244"/>
      <c r="BO305" s="244"/>
      <c r="BP305" s="244"/>
      <c r="BQ305" s="244"/>
      <c r="BR305" s="244"/>
      <c r="BS305" s="244"/>
      <c r="BT305" s="244"/>
      <c r="BU305" s="244"/>
      <c r="BV305" s="244"/>
      <c r="BW305" s="244"/>
      <c r="BX305" s="244"/>
      <c r="BY305" s="244"/>
      <c r="BZ305" s="244"/>
      <c r="CA305" s="244"/>
      <c r="CB305" s="244"/>
      <c r="CC305" s="244"/>
      <c r="CD305" s="244"/>
      <c r="CE305" s="244"/>
      <c r="CF305" s="244"/>
      <c r="CG305" s="244"/>
      <c r="CH305" s="244"/>
      <c r="CI305" s="244"/>
      <c r="CJ305" s="244"/>
      <c r="CK305" s="244"/>
      <c r="CL305" s="244"/>
      <c r="CM305" s="244"/>
      <c r="CN305" s="244"/>
      <c r="CO305" s="244"/>
      <c r="CP305" s="244"/>
      <c r="CQ305" s="244"/>
      <c r="CR305" s="244"/>
      <c r="CS305" s="244"/>
      <c r="CT305" s="244"/>
      <c r="CU305" s="244"/>
      <c r="CV305" s="244"/>
      <c r="CW305" s="244"/>
      <c r="CX305" s="244"/>
      <c r="CY305" s="244"/>
      <c r="CZ305" s="244"/>
      <c r="DA305" s="244"/>
      <c r="DB305" s="244"/>
      <c r="DC305" s="244"/>
      <c r="DD305" s="244"/>
      <c r="DE305" s="244"/>
      <c r="DF305" s="244"/>
      <c r="DG305" s="244"/>
      <c r="DH305" s="244"/>
      <c r="DI305" s="244"/>
      <c r="DJ305" s="244"/>
      <c r="DK305" s="244"/>
      <c r="DL305" s="244"/>
      <c r="DM305" s="244"/>
      <c r="DN305" s="244"/>
      <c r="DO305" s="244"/>
      <c r="DP305" s="244"/>
      <c r="DQ305" s="244"/>
      <c r="DR305" s="244"/>
      <c r="DS305" s="244"/>
      <c r="DT305" s="244"/>
      <c r="DU305" s="244"/>
      <c r="DV305" s="244"/>
      <c r="DW305" s="244"/>
      <c r="DX305" s="244"/>
      <c r="DY305" s="244"/>
      <c r="DZ305" s="244"/>
      <c r="EA305" s="244"/>
      <c r="EB305" s="244"/>
      <c r="EC305" s="244"/>
      <c r="ED305" s="244"/>
      <c r="EE305" s="244"/>
      <c r="EF305" s="244"/>
      <c r="EG305" s="244"/>
      <c r="EH305" s="244"/>
      <c r="EI305" s="244"/>
      <c r="EJ305" s="244"/>
      <c r="EK305" s="244"/>
      <c r="EL305" s="244"/>
      <c r="EM305" s="244"/>
      <c r="EN305" s="244"/>
      <c r="EO305" s="244"/>
      <c r="EP305" s="244"/>
      <c r="EQ305" s="244"/>
      <c r="ER305" s="244"/>
      <c r="ES305" s="244"/>
      <c r="ET305" s="244"/>
      <c r="EU305" s="244"/>
      <c r="EV305" s="244"/>
      <c r="EW305" s="244"/>
      <c r="EX305" s="244"/>
      <c r="EY305" s="244"/>
      <c r="EZ305" s="244"/>
      <c r="FA305" s="244"/>
      <c r="FB305" s="244"/>
      <c r="FC305" s="244"/>
      <c r="FD305" s="244"/>
      <c r="FE305" s="244"/>
      <c r="FF305" s="244"/>
      <c r="FG305" s="244"/>
      <c r="FH305" s="244"/>
      <c r="FI305" s="244"/>
      <c r="FJ305" s="244"/>
      <c r="FK305" s="244"/>
      <c r="FL305" s="244"/>
      <c r="FM305" s="244"/>
      <c r="FN305" s="244"/>
      <c r="FO305" s="244"/>
      <c r="FP305" s="244"/>
      <c r="FQ305" s="244"/>
      <c r="FR305" s="244"/>
      <c r="FS305" s="244"/>
      <c r="FT305" s="244"/>
      <c r="FU305" s="244"/>
      <c r="FV305" s="244"/>
      <c r="FW305" s="244"/>
      <c r="FX305" s="244"/>
      <c r="FY305" s="244"/>
      <c r="FZ305" s="244"/>
      <c r="GA305" s="244"/>
      <c r="GB305" s="244"/>
      <c r="GC305" s="244"/>
      <c r="GD305" s="244"/>
      <c r="GE305" s="244"/>
      <c r="GF305" s="244"/>
      <c r="GG305" s="244"/>
      <c r="GH305" s="244"/>
      <c r="GI305" s="244"/>
      <c r="GJ305" s="244"/>
      <c r="GK305" s="244"/>
      <c r="GL305" s="244"/>
      <c r="GM305" s="244"/>
      <c r="GN305" s="244"/>
      <c r="GO305" s="244"/>
      <c r="GP305" s="244"/>
      <c r="GQ305" s="244"/>
      <c r="GR305" s="244"/>
      <c r="GS305" s="244"/>
      <c r="GT305" s="244"/>
      <c r="GU305" s="244"/>
      <c r="GV305" s="244"/>
      <c r="GW305" s="244"/>
      <c r="GX305" s="244"/>
      <c r="GY305" s="244"/>
      <c r="GZ305" s="244"/>
      <c r="HA305" s="244"/>
      <c r="HB305" s="244"/>
      <c r="HC305" s="244"/>
      <c r="HD305" s="244"/>
      <c r="HE305" s="244"/>
      <c r="HF305" s="244"/>
      <c r="HG305" s="244"/>
      <c r="HH305" s="244"/>
      <c r="HI305" s="244"/>
      <c r="HJ305" s="244"/>
      <c r="HK305" s="244"/>
      <c r="HL305" s="244"/>
      <c r="HM305" s="244"/>
      <c r="HN305" s="244"/>
      <c r="HO305" s="244"/>
      <c r="HP305" s="244"/>
      <c r="HQ305" s="244"/>
      <c r="HR305" s="244"/>
      <c r="HS305" s="244"/>
      <c r="HT305" s="244"/>
      <c r="HU305" s="244"/>
      <c r="HV305" s="244"/>
      <c r="HW305" s="244"/>
      <c r="HX305" s="244"/>
      <c r="HY305" s="244"/>
      <c r="HZ305" s="244"/>
      <c r="IA305" s="244"/>
      <c r="IB305" s="244"/>
      <c r="IC305" s="244"/>
      <c r="ID305" s="244"/>
      <c r="IE305" s="244"/>
      <c r="IF305" s="244"/>
      <c r="IG305" s="244"/>
      <c r="IH305" s="244"/>
      <c r="II305" s="244"/>
      <c r="IJ305" s="244"/>
      <c r="IK305" s="244"/>
      <c r="IL305" s="244"/>
    </row>
    <row r="306" s="2" customFormat="1" ht="18" customHeight="1" spans="1:246">
      <c r="A306" s="243" t="s">
        <v>262</v>
      </c>
      <c r="B306" s="230">
        <v>28</v>
      </c>
      <c r="C306" s="157"/>
      <c r="D306" s="235">
        <v>74</v>
      </c>
      <c r="E306" s="232"/>
      <c r="F306" s="233"/>
      <c r="G306" s="245"/>
      <c r="H306" s="244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  <c r="AJ306" s="244"/>
      <c r="AK306" s="244"/>
      <c r="AL306" s="244"/>
      <c r="AM306" s="244"/>
      <c r="AN306" s="244"/>
      <c r="AO306" s="244"/>
      <c r="AP306" s="244"/>
      <c r="AQ306" s="244"/>
      <c r="AR306" s="244"/>
      <c r="AS306" s="244"/>
      <c r="AT306" s="244"/>
      <c r="AU306" s="244"/>
      <c r="AV306" s="244"/>
      <c r="AW306" s="244"/>
      <c r="AX306" s="244"/>
      <c r="AY306" s="244"/>
      <c r="AZ306" s="244"/>
      <c r="BA306" s="244"/>
      <c r="BB306" s="244"/>
      <c r="BC306" s="244"/>
      <c r="BD306" s="244"/>
      <c r="BE306" s="244"/>
      <c r="BF306" s="244"/>
      <c r="BG306" s="244"/>
      <c r="BH306" s="244"/>
      <c r="BI306" s="244"/>
      <c r="BJ306" s="244"/>
      <c r="BK306" s="244"/>
      <c r="BL306" s="244"/>
      <c r="BM306" s="244"/>
      <c r="BN306" s="244"/>
      <c r="BO306" s="244"/>
      <c r="BP306" s="244"/>
      <c r="BQ306" s="244"/>
      <c r="BR306" s="244"/>
      <c r="BS306" s="244"/>
      <c r="BT306" s="244"/>
      <c r="BU306" s="244"/>
      <c r="BV306" s="244"/>
      <c r="BW306" s="244"/>
      <c r="BX306" s="244"/>
      <c r="BY306" s="244"/>
      <c r="BZ306" s="244"/>
      <c r="CA306" s="244"/>
      <c r="CB306" s="244"/>
      <c r="CC306" s="244"/>
      <c r="CD306" s="244"/>
      <c r="CE306" s="244"/>
      <c r="CF306" s="244"/>
      <c r="CG306" s="244"/>
      <c r="CH306" s="244"/>
      <c r="CI306" s="244"/>
      <c r="CJ306" s="244"/>
      <c r="CK306" s="244"/>
      <c r="CL306" s="244"/>
      <c r="CM306" s="244"/>
      <c r="CN306" s="244"/>
      <c r="CO306" s="244"/>
      <c r="CP306" s="244"/>
      <c r="CQ306" s="244"/>
      <c r="CR306" s="244"/>
      <c r="CS306" s="244"/>
      <c r="CT306" s="244"/>
      <c r="CU306" s="244"/>
      <c r="CV306" s="244"/>
      <c r="CW306" s="244"/>
      <c r="CX306" s="244"/>
      <c r="CY306" s="244"/>
      <c r="CZ306" s="244"/>
      <c r="DA306" s="244"/>
      <c r="DB306" s="244"/>
      <c r="DC306" s="244"/>
      <c r="DD306" s="244"/>
      <c r="DE306" s="244"/>
      <c r="DF306" s="244"/>
      <c r="DG306" s="244"/>
      <c r="DH306" s="244"/>
      <c r="DI306" s="244"/>
      <c r="DJ306" s="244"/>
      <c r="DK306" s="244"/>
      <c r="DL306" s="244"/>
      <c r="DM306" s="244"/>
      <c r="DN306" s="244"/>
      <c r="DO306" s="244"/>
      <c r="DP306" s="244"/>
      <c r="DQ306" s="244"/>
      <c r="DR306" s="244"/>
      <c r="DS306" s="244"/>
      <c r="DT306" s="244"/>
      <c r="DU306" s="244"/>
      <c r="DV306" s="244"/>
      <c r="DW306" s="244"/>
      <c r="DX306" s="244"/>
      <c r="DY306" s="244"/>
      <c r="DZ306" s="244"/>
      <c r="EA306" s="244"/>
      <c r="EB306" s="244"/>
      <c r="EC306" s="244"/>
      <c r="ED306" s="244"/>
      <c r="EE306" s="244"/>
      <c r="EF306" s="244"/>
      <c r="EG306" s="244"/>
      <c r="EH306" s="244"/>
      <c r="EI306" s="244"/>
      <c r="EJ306" s="244"/>
      <c r="EK306" s="244"/>
      <c r="EL306" s="244"/>
      <c r="EM306" s="244"/>
      <c r="EN306" s="244"/>
      <c r="EO306" s="244"/>
      <c r="EP306" s="244"/>
      <c r="EQ306" s="244"/>
      <c r="ER306" s="244"/>
      <c r="ES306" s="244"/>
      <c r="ET306" s="244"/>
      <c r="EU306" s="244"/>
      <c r="EV306" s="244"/>
      <c r="EW306" s="244"/>
      <c r="EX306" s="244"/>
      <c r="EY306" s="244"/>
      <c r="EZ306" s="244"/>
      <c r="FA306" s="244"/>
      <c r="FB306" s="244"/>
      <c r="FC306" s="244"/>
      <c r="FD306" s="244"/>
      <c r="FE306" s="244"/>
      <c r="FF306" s="244"/>
      <c r="FG306" s="244"/>
      <c r="FH306" s="244"/>
      <c r="FI306" s="244"/>
      <c r="FJ306" s="244"/>
      <c r="FK306" s="244"/>
      <c r="FL306" s="244"/>
      <c r="FM306" s="244"/>
      <c r="FN306" s="244"/>
      <c r="FO306" s="244"/>
      <c r="FP306" s="244"/>
      <c r="FQ306" s="244"/>
      <c r="FR306" s="244"/>
      <c r="FS306" s="244"/>
      <c r="FT306" s="244"/>
      <c r="FU306" s="244"/>
      <c r="FV306" s="244"/>
      <c r="FW306" s="244"/>
      <c r="FX306" s="244"/>
      <c r="FY306" s="244"/>
      <c r="FZ306" s="244"/>
      <c r="GA306" s="244"/>
      <c r="GB306" s="244"/>
      <c r="GC306" s="244"/>
      <c r="GD306" s="244"/>
      <c r="GE306" s="244"/>
      <c r="GF306" s="244"/>
      <c r="GG306" s="244"/>
      <c r="GH306" s="244"/>
      <c r="GI306" s="244"/>
      <c r="GJ306" s="244"/>
      <c r="GK306" s="244"/>
      <c r="GL306" s="244"/>
      <c r="GM306" s="244"/>
      <c r="GN306" s="244"/>
      <c r="GO306" s="244"/>
      <c r="GP306" s="244"/>
      <c r="GQ306" s="244"/>
      <c r="GR306" s="244"/>
      <c r="GS306" s="244"/>
      <c r="GT306" s="244"/>
      <c r="GU306" s="244"/>
      <c r="GV306" s="244"/>
      <c r="GW306" s="244"/>
      <c r="GX306" s="244"/>
      <c r="GY306" s="244"/>
      <c r="GZ306" s="244"/>
      <c r="HA306" s="244"/>
      <c r="HB306" s="244"/>
      <c r="HC306" s="244"/>
      <c r="HD306" s="244"/>
      <c r="HE306" s="244"/>
      <c r="HF306" s="244"/>
      <c r="HG306" s="244"/>
      <c r="HH306" s="244"/>
      <c r="HI306" s="244"/>
      <c r="HJ306" s="244"/>
      <c r="HK306" s="244"/>
      <c r="HL306" s="244"/>
      <c r="HM306" s="244"/>
      <c r="HN306" s="244"/>
      <c r="HO306" s="244"/>
      <c r="HP306" s="244"/>
      <c r="HQ306" s="244"/>
      <c r="HR306" s="244"/>
      <c r="HS306" s="244"/>
      <c r="HT306" s="244"/>
      <c r="HU306" s="244"/>
      <c r="HV306" s="244"/>
      <c r="HW306" s="244"/>
      <c r="HX306" s="244"/>
      <c r="HY306" s="244"/>
      <c r="HZ306" s="244"/>
      <c r="IA306" s="244"/>
      <c r="IB306" s="244"/>
      <c r="IC306" s="244"/>
      <c r="ID306" s="244"/>
      <c r="IE306" s="244"/>
      <c r="IF306" s="244"/>
      <c r="IG306" s="244"/>
      <c r="IH306" s="244"/>
      <c r="II306" s="244"/>
      <c r="IJ306" s="244"/>
      <c r="IK306" s="244"/>
      <c r="IL306" s="244"/>
    </row>
    <row r="307" s="2" customFormat="1" ht="18" customHeight="1" spans="1:246">
      <c r="A307" s="243" t="s">
        <v>263</v>
      </c>
      <c r="B307" s="226">
        <f>B308+B312</f>
        <v>171</v>
      </c>
      <c r="C307" s="226"/>
      <c r="D307" s="226">
        <f>D308+D312</f>
        <v>278</v>
      </c>
      <c r="E307" s="226"/>
      <c r="F307" s="227">
        <f>D307/B307*100</f>
        <v>162.573099415205</v>
      </c>
      <c r="G307" s="245"/>
      <c r="H307" s="244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  <c r="AJ307" s="244"/>
      <c r="AK307" s="244"/>
      <c r="AL307" s="244"/>
      <c r="AM307" s="244"/>
      <c r="AN307" s="244"/>
      <c r="AO307" s="244"/>
      <c r="AP307" s="244"/>
      <c r="AQ307" s="244"/>
      <c r="AR307" s="244"/>
      <c r="AS307" s="244"/>
      <c r="AT307" s="244"/>
      <c r="AU307" s="244"/>
      <c r="AV307" s="244"/>
      <c r="AW307" s="244"/>
      <c r="AX307" s="244"/>
      <c r="AY307" s="244"/>
      <c r="AZ307" s="244"/>
      <c r="BA307" s="244"/>
      <c r="BB307" s="244"/>
      <c r="BC307" s="244"/>
      <c r="BD307" s="244"/>
      <c r="BE307" s="244"/>
      <c r="BF307" s="244"/>
      <c r="BG307" s="244"/>
      <c r="BH307" s="244"/>
      <c r="BI307" s="244"/>
      <c r="BJ307" s="244"/>
      <c r="BK307" s="244"/>
      <c r="BL307" s="244"/>
      <c r="BM307" s="244"/>
      <c r="BN307" s="244"/>
      <c r="BO307" s="244"/>
      <c r="BP307" s="244"/>
      <c r="BQ307" s="244"/>
      <c r="BR307" s="244"/>
      <c r="BS307" s="244"/>
      <c r="BT307" s="244"/>
      <c r="BU307" s="244"/>
      <c r="BV307" s="244"/>
      <c r="BW307" s="244"/>
      <c r="BX307" s="244"/>
      <c r="BY307" s="244"/>
      <c r="BZ307" s="244"/>
      <c r="CA307" s="244"/>
      <c r="CB307" s="244"/>
      <c r="CC307" s="244"/>
      <c r="CD307" s="244"/>
      <c r="CE307" s="244"/>
      <c r="CF307" s="244"/>
      <c r="CG307" s="244"/>
      <c r="CH307" s="244"/>
      <c r="CI307" s="244"/>
      <c r="CJ307" s="244"/>
      <c r="CK307" s="244"/>
      <c r="CL307" s="244"/>
      <c r="CM307" s="244"/>
      <c r="CN307" s="244"/>
      <c r="CO307" s="244"/>
      <c r="CP307" s="244"/>
      <c r="CQ307" s="244"/>
      <c r="CR307" s="244"/>
      <c r="CS307" s="244"/>
      <c r="CT307" s="244"/>
      <c r="CU307" s="244"/>
      <c r="CV307" s="244"/>
      <c r="CW307" s="244"/>
      <c r="CX307" s="244"/>
      <c r="CY307" s="244"/>
      <c r="CZ307" s="244"/>
      <c r="DA307" s="244"/>
      <c r="DB307" s="244"/>
      <c r="DC307" s="244"/>
      <c r="DD307" s="244"/>
      <c r="DE307" s="244"/>
      <c r="DF307" s="244"/>
      <c r="DG307" s="244"/>
      <c r="DH307" s="244"/>
      <c r="DI307" s="244"/>
      <c r="DJ307" s="244"/>
      <c r="DK307" s="244"/>
      <c r="DL307" s="244"/>
      <c r="DM307" s="244"/>
      <c r="DN307" s="244"/>
      <c r="DO307" s="244"/>
      <c r="DP307" s="244"/>
      <c r="DQ307" s="244"/>
      <c r="DR307" s="244"/>
      <c r="DS307" s="244"/>
      <c r="DT307" s="244"/>
      <c r="DU307" s="244"/>
      <c r="DV307" s="244"/>
      <c r="DW307" s="244"/>
      <c r="DX307" s="244"/>
      <c r="DY307" s="244"/>
      <c r="DZ307" s="244"/>
      <c r="EA307" s="244"/>
      <c r="EB307" s="244"/>
      <c r="EC307" s="244"/>
      <c r="ED307" s="244"/>
      <c r="EE307" s="244"/>
      <c r="EF307" s="244"/>
      <c r="EG307" s="244"/>
      <c r="EH307" s="244"/>
      <c r="EI307" s="244"/>
      <c r="EJ307" s="244"/>
      <c r="EK307" s="244"/>
      <c r="EL307" s="244"/>
      <c r="EM307" s="244"/>
      <c r="EN307" s="244"/>
      <c r="EO307" s="244"/>
      <c r="EP307" s="244"/>
      <c r="EQ307" s="244"/>
      <c r="ER307" s="244"/>
      <c r="ES307" s="244"/>
      <c r="ET307" s="244"/>
      <c r="EU307" s="244"/>
      <c r="EV307" s="244"/>
      <c r="EW307" s="244"/>
      <c r="EX307" s="244"/>
      <c r="EY307" s="244"/>
      <c r="EZ307" s="244"/>
      <c r="FA307" s="244"/>
      <c r="FB307" s="244"/>
      <c r="FC307" s="244"/>
      <c r="FD307" s="244"/>
      <c r="FE307" s="244"/>
      <c r="FF307" s="244"/>
      <c r="FG307" s="244"/>
      <c r="FH307" s="244"/>
      <c r="FI307" s="244"/>
      <c r="FJ307" s="244"/>
      <c r="FK307" s="244"/>
      <c r="FL307" s="244"/>
      <c r="FM307" s="244"/>
      <c r="FN307" s="244"/>
      <c r="FO307" s="244"/>
      <c r="FP307" s="244"/>
      <c r="FQ307" s="244"/>
      <c r="FR307" s="244"/>
      <c r="FS307" s="244"/>
      <c r="FT307" s="244"/>
      <c r="FU307" s="244"/>
      <c r="FV307" s="244"/>
      <c r="FW307" s="244"/>
      <c r="FX307" s="244"/>
      <c r="FY307" s="244"/>
      <c r="FZ307" s="244"/>
      <c r="GA307" s="244"/>
      <c r="GB307" s="244"/>
      <c r="GC307" s="244"/>
      <c r="GD307" s="244"/>
      <c r="GE307" s="244"/>
      <c r="GF307" s="244"/>
      <c r="GG307" s="244"/>
      <c r="GH307" s="244"/>
      <c r="GI307" s="244"/>
      <c r="GJ307" s="244"/>
      <c r="GK307" s="244"/>
      <c r="GL307" s="244"/>
      <c r="GM307" s="244"/>
      <c r="GN307" s="244"/>
      <c r="GO307" s="244"/>
      <c r="GP307" s="244"/>
      <c r="GQ307" s="244"/>
      <c r="GR307" s="244"/>
      <c r="GS307" s="244"/>
      <c r="GT307" s="244"/>
      <c r="GU307" s="244"/>
      <c r="GV307" s="244"/>
      <c r="GW307" s="244"/>
      <c r="GX307" s="244"/>
      <c r="GY307" s="244"/>
      <c r="GZ307" s="244"/>
      <c r="HA307" s="244"/>
      <c r="HB307" s="244"/>
      <c r="HC307" s="244"/>
      <c r="HD307" s="244"/>
      <c r="HE307" s="244"/>
      <c r="HF307" s="244"/>
      <c r="HG307" s="244"/>
      <c r="HH307" s="244"/>
      <c r="HI307" s="244"/>
      <c r="HJ307" s="244"/>
      <c r="HK307" s="244"/>
      <c r="HL307" s="244"/>
      <c r="HM307" s="244"/>
      <c r="HN307" s="244"/>
      <c r="HO307" s="244"/>
      <c r="HP307" s="244"/>
      <c r="HQ307" s="244"/>
      <c r="HR307" s="244"/>
      <c r="HS307" s="244"/>
      <c r="HT307" s="244"/>
      <c r="HU307" s="244"/>
      <c r="HV307" s="244"/>
      <c r="HW307" s="244"/>
      <c r="HX307" s="244"/>
      <c r="HY307" s="244"/>
      <c r="HZ307" s="244"/>
      <c r="IA307" s="244"/>
      <c r="IB307" s="244"/>
      <c r="IC307" s="244"/>
      <c r="ID307" s="244"/>
      <c r="IE307" s="244"/>
      <c r="IF307" s="244"/>
      <c r="IG307" s="244"/>
      <c r="IH307" s="244"/>
      <c r="II307" s="244"/>
      <c r="IJ307" s="244"/>
      <c r="IK307" s="244"/>
      <c r="IL307" s="244"/>
    </row>
    <row r="308" s="2" customFormat="1" ht="18" customHeight="1" spans="1:246">
      <c r="A308" s="243" t="s">
        <v>264</v>
      </c>
      <c r="B308" s="226">
        <f>SUM(B309:B311)</f>
        <v>47</v>
      </c>
      <c r="C308" s="226"/>
      <c r="D308" s="226">
        <f>SUM(D309:D311)</f>
        <v>111</v>
      </c>
      <c r="E308" s="226"/>
      <c r="F308" s="227">
        <v>0</v>
      </c>
      <c r="G308" s="245"/>
      <c r="H308" s="244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  <c r="AJ308" s="244"/>
      <c r="AK308" s="244"/>
      <c r="AL308" s="244"/>
      <c r="AM308" s="244"/>
      <c r="AN308" s="244"/>
      <c r="AO308" s="244"/>
      <c r="AP308" s="244"/>
      <c r="AQ308" s="244"/>
      <c r="AR308" s="244"/>
      <c r="AS308" s="244"/>
      <c r="AT308" s="244"/>
      <c r="AU308" s="244"/>
      <c r="AV308" s="244"/>
      <c r="AW308" s="244"/>
      <c r="AX308" s="244"/>
      <c r="AY308" s="244"/>
      <c r="AZ308" s="244"/>
      <c r="BA308" s="244"/>
      <c r="BB308" s="244"/>
      <c r="BC308" s="244"/>
      <c r="BD308" s="244"/>
      <c r="BE308" s="244"/>
      <c r="BF308" s="244"/>
      <c r="BG308" s="244"/>
      <c r="BH308" s="244"/>
      <c r="BI308" s="244"/>
      <c r="BJ308" s="244"/>
      <c r="BK308" s="244"/>
      <c r="BL308" s="244"/>
      <c r="BM308" s="244"/>
      <c r="BN308" s="244"/>
      <c r="BO308" s="244"/>
      <c r="BP308" s="244"/>
      <c r="BQ308" s="244"/>
      <c r="BR308" s="244"/>
      <c r="BS308" s="244"/>
      <c r="BT308" s="244"/>
      <c r="BU308" s="244"/>
      <c r="BV308" s="244"/>
      <c r="BW308" s="244"/>
      <c r="BX308" s="244"/>
      <c r="BY308" s="244"/>
      <c r="BZ308" s="244"/>
      <c r="CA308" s="244"/>
      <c r="CB308" s="244"/>
      <c r="CC308" s="244"/>
      <c r="CD308" s="244"/>
      <c r="CE308" s="244"/>
      <c r="CF308" s="244"/>
      <c r="CG308" s="244"/>
      <c r="CH308" s="244"/>
      <c r="CI308" s="244"/>
      <c r="CJ308" s="244"/>
      <c r="CK308" s="244"/>
      <c r="CL308" s="244"/>
      <c r="CM308" s="244"/>
      <c r="CN308" s="244"/>
      <c r="CO308" s="244"/>
      <c r="CP308" s="244"/>
      <c r="CQ308" s="244"/>
      <c r="CR308" s="244"/>
      <c r="CS308" s="244"/>
      <c r="CT308" s="244"/>
      <c r="CU308" s="244"/>
      <c r="CV308" s="244"/>
      <c r="CW308" s="244"/>
      <c r="CX308" s="244"/>
      <c r="CY308" s="244"/>
      <c r="CZ308" s="244"/>
      <c r="DA308" s="244"/>
      <c r="DB308" s="244"/>
      <c r="DC308" s="244"/>
      <c r="DD308" s="244"/>
      <c r="DE308" s="244"/>
      <c r="DF308" s="244"/>
      <c r="DG308" s="244"/>
      <c r="DH308" s="244"/>
      <c r="DI308" s="244"/>
      <c r="DJ308" s="244"/>
      <c r="DK308" s="244"/>
      <c r="DL308" s="244"/>
      <c r="DM308" s="244"/>
      <c r="DN308" s="244"/>
      <c r="DO308" s="244"/>
      <c r="DP308" s="244"/>
      <c r="DQ308" s="244"/>
      <c r="DR308" s="244"/>
      <c r="DS308" s="244"/>
      <c r="DT308" s="244"/>
      <c r="DU308" s="244"/>
      <c r="DV308" s="244"/>
      <c r="DW308" s="244"/>
      <c r="DX308" s="244"/>
      <c r="DY308" s="244"/>
      <c r="DZ308" s="244"/>
      <c r="EA308" s="244"/>
      <c r="EB308" s="244"/>
      <c r="EC308" s="244"/>
      <c r="ED308" s="244"/>
      <c r="EE308" s="244"/>
      <c r="EF308" s="244"/>
      <c r="EG308" s="244"/>
      <c r="EH308" s="244"/>
      <c r="EI308" s="244"/>
      <c r="EJ308" s="244"/>
      <c r="EK308" s="244"/>
      <c r="EL308" s="244"/>
      <c r="EM308" s="244"/>
      <c r="EN308" s="244"/>
      <c r="EO308" s="244"/>
      <c r="EP308" s="244"/>
      <c r="EQ308" s="244"/>
      <c r="ER308" s="244"/>
      <c r="ES308" s="244"/>
      <c r="ET308" s="244"/>
      <c r="EU308" s="244"/>
      <c r="EV308" s="244"/>
      <c r="EW308" s="244"/>
      <c r="EX308" s="244"/>
      <c r="EY308" s="244"/>
      <c r="EZ308" s="244"/>
      <c r="FA308" s="244"/>
      <c r="FB308" s="244"/>
      <c r="FC308" s="244"/>
      <c r="FD308" s="244"/>
      <c r="FE308" s="244"/>
      <c r="FF308" s="244"/>
      <c r="FG308" s="244"/>
      <c r="FH308" s="244"/>
      <c r="FI308" s="244"/>
      <c r="FJ308" s="244"/>
      <c r="FK308" s="244"/>
      <c r="FL308" s="244"/>
      <c r="FM308" s="244"/>
      <c r="FN308" s="244"/>
      <c r="FO308" s="244"/>
      <c r="FP308" s="244"/>
      <c r="FQ308" s="244"/>
      <c r="FR308" s="244"/>
      <c r="FS308" s="244"/>
      <c r="FT308" s="244"/>
      <c r="FU308" s="244"/>
      <c r="FV308" s="244"/>
      <c r="FW308" s="244"/>
      <c r="FX308" s="244"/>
      <c r="FY308" s="244"/>
      <c r="FZ308" s="244"/>
      <c r="GA308" s="244"/>
      <c r="GB308" s="244"/>
      <c r="GC308" s="244"/>
      <c r="GD308" s="244"/>
      <c r="GE308" s="244"/>
      <c r="GF308" s="244"/>
      <c r="GG308" s="244"/>
      <c r="GH308" s="244"/>
      <c r="GI308" s="244"/>
      <c r="GJ308" s="244"/>
      <c r="GK308" s="244"/>
      <c r="GL308" s="244"/>
      <c r="GM308" s="244"/>
      <c r="GN308" s="244"/>
      <c r="GO308" s="244"/>
      <c r="GP308" s="244"/>
      <c r="GQ308" s="244"/>
      <c r="GR308" s="244"/>
      <c r="GS308" s="244"/>
      <c r="GT308" s="244"/>
      <c r="GU308" s="244"/>
      <c r="GV308" s="244"/>
      <c r="GW308" s="244"/>
      <c r="GX308" s="244"/>
      <c r="GY308" s="244"/>
      <c r="GZ308" s="244"/>
      <c r="HA308" s="244"/>
      <c r="HB308" s="244"/>
      <c r="HC308" s="244"/>
      <c r="HD308" s="244"/>
      <c r="HE308" s="244"/>
      <c r="HF308" s="244"/>
      <c r="HG308" s="244"/>
      <c r="HH308" s="244"/>
      <c r="HI308" s="244"/>
      <c r="HJ308" s="244"/>
      <c r="HK308" s="244"/>
      <c r="HL308" s="244"/>
      <c r="HM308" s="244"/>
      <c r="HN308" s="244"/>
      <c r="HO308" s="244"/>
      <c r="HP308" s="244"/>
      <c r="HQ308" s="244"/>
      <c r="HR308" s="244"/>
      <c r="HS308" s="244"/>
      <c r="HT308" s="244"/>
      <c r="HU308" s="244"/>
      <c r="HV308" s="244"/>
      <c r="HW308" s="244"/>
      <c r="HX308" s="244"/>
      <c r="HY308" s="244"/>
      <c r="HZ308" s="244"/>
      <c r="IA308" s="244"/>
      <c r="IB308" s="244"/>
      <c r="IC308" s="244"/>
      <c r="ID308" s="244"/>
      <c r="IE308" s="244"/>
      <c r="IF308" s="244"/>
      <c r="IG308" s="244"/>
      <c r="IH308" s="244"/>
      <c r="II308" s="244"/>
      <c r="IJ308" s="244"/>
      <c r="IK308" s="244"/>
      <c r="IL308" s="244"/>
    </row>
    <row r="309" s="2" customFormat="1" ht="18" customHeight="1" spans="1:246">
      <c r="A309" s="243" t="s">
        <v>201</v>
      </c>
      <c r="B309" s="230">
        <v>38</v>
      </c>
      <c r="C309" s="157"/>
      <c r="D309" s="235">
        <v>66</v>
      </c>
      <c r="E309" s="232"/>
      <c r="F309" s="233"/>
      <c r="G309" s="245"/>
      <c r="H309" s="244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  <c r="AJ309" s="244"/>
      <c r="AK309" s="244"/>
      <c r="AL309" s="244"/>
      <c r="AM309" s="244"/>
      <c r="AN309" s="244"/>
      <c r="AO309" s="244"/>
      <c r="AP309" s="244"/>
      <c r="AQ309" s="244"/>
      <c r="AR309" s="244"/>
      <c r="AS309" s="244"/>
      <c r="AT309" s="244"/>
      <c r="AU309" s="244"/>
      <c r="AV309" s="244"/>
      <c r="AW309" s="244"/>
      <c r="AX309" s="244"/>
      <c r="AY309" s="244"/>
      <c r="AZ309" s="244"/>
      <c r="BA309" s="244"/>
      <c r="BB309" s="244"/>
      <c r="BC309" s="244"/>
      <c r="BD309" s="244"/>
      <c r="BE309" s="244"/>
      <c r="BF309" s="244"/>
      <c r="BG309" s="244"/>
      <c r="BH309" s="244"/>
      <c r="BI309" s="244"/>
      <c r="BJ309" s="244"/>
      <c r="BK309" s="244"/>
      <c r="BL309" s="244"/>
      <c r="BM309" s="244"/>
      <c r="BN309" s="244"/>
      <c r="BO309" s="244"/>
      <c r="BP309" s="244"/>
      <c r="BQ309" s="244"/>
      <c r="BR309" s="244"/>
      <c r="BS309" s="244"/>
      <c r="BT309" s="244"/>
      <c r="BU309" s="244"/>
      <c r="BV309" s="244"/>
      <c r="BW309" s="244"/>
      <c r="BX309" s="244"/>
      <c r="BY309" s="244"/>
      <c r="BZ309" s="244"/>
      <c r="CA309" s="244"/>
      <c r="CB309" s="244"/>
      <c r="CC309" s="244"/>
      <c r="CD309" s="244"/>
      <c r="CE309" s="244"/>
      <c r="CF309" s="244"/>
      <c r="CG309" s="244"/>
      <c r="CH309" s="244"/>
      <c r="CI309" s="244"/>
      <c r="CJ309" s="244"/>
      <c r="CK309" s="244"/>
      <c r="CL309" s="244"/>
      <c r="CM309" s="244"/>
      <c r="CN309" s="244"/>
      <c r="CO309" s="244"/>
      <c r="CP309" s="244"/>
      <c r="CQ309" s="244"/>
      <c r="CR309" s="244"/>
      <c r="CS309" s="244"/>
      <c r="CT309" s="244"/>
      <c r="CU309" s="244"/>
      <c r="CV309" s="244"/>
      <c r="CW309" s="244"/>
      <c r="CX309" s="244"/>
      <c r="CY309" s="244"/>
      <c r="CZ309" s="244"/>
      <c r="DA309" s="244"/>
      <c r="DB309" s="244"/>
      <c r="DC309" s="244"/>
      <c r="DD309" s="244"/>
      <c r="DE309" s="244"/>
      <c r="DF309" s="244"/>
      <c r="DG309" s="244"/>
      <c r="DH309" s="244"/>
      <c r="DI309" s="244"/>
      <c r="DJ309" s="244"/>
      <c r="DK309" s="244"/>
      <c r="DL309" s="244"/>
      <c r="DM309" s="244"/>
      <c r="DN309" s="244"/>
      <c r="DO309" s="244"/>
      <c r="DP309" s="244"/>
      <c r="DQ309" s="244"/>
      <c r="DR309" s="244"/>
      <c r="DS309" s="244"/>
      <c r="DT309" s="244"/>
      <c r="DU309" s="244"/>
      <c r="DV309" s="244"/>
      <c r="DW309" s="244"/>
      <c r="DX309" s="244"/>
      <c r="DY309" s="244"/>
      <c r="DZ309" s="244"/>
      <c r="EA309" s="244"/>
      <c r="EB309" s="244"/>
      <c r="EC309" s="244"/>
      <c r="ED309" s="244"/>
      <c r="EE309" s="244"/>
      <c r="EF309" s="244"/>
      <c r="EG309" s="244"/>
      <c r="EH309" s="244"/>
      <c r="EI309" s="244"/>
      <c r="EJ309" s="244"/>
      <c r="EK309" s="244"/>
      <c r="EL309" s="244"/>
      <c r="EM309" s="244"/>
      <c r="EN309" s="244"/>
      <c r="EO309" s="244"/>
      <c r="EP309" s="244"/>
      <c r="EQ309" s="244"/>
      <c r="ER309" s="244"/>
      <c r="ES309" s="244"/>
      <c r="ET309" s="244"/>
      <c r="EU309" s="244"/>
      <c r="EV309" s="244"/>
      <c r="EW309" s="244"/>
      <c r="EX309" s="244"/>
      <c r="EY309" s="244"/>
      <c r="EZ309" s="244"/>
      <c r="FA309" s="244"/>
      <c r="FB309" s="244"/>
      <c r="FC309" s="244"/>
      <c r="FD309" s="244"/>
      <c r="FE309" s="244"/>
      <c r="FF309" s="244"/>
      <c r="FG309" s="244"/>
      <c r="FH309" s="244"/>
      <c r="FI309" s="244"/>
      <c r="FJ309" s="244"/>
      <c r="FK309" s="244"/>
      <c r="FL309" s="244"/>
      <c r="FM309" s="244"/>
      <c r="FN309" s="244"/>
      <c r="FO309" s="244"/>
      <c r="FP309" s="244"/>
      <c r="FQ309" s="244"/>
      <c r="FR309" s="244"/>
      <c r="FS309" s="244"/>
      <c r="FT309" s="244"/>
      <c r="FU309" s="244"/>
      <c r="FV309" s="244"/>
      <c r="FW309" s="244"/>
      <c r="FX309" s="244"/>
      <c r="FY309" s="244"/>
      <c r="FZ309" s="244"/>
      <c r="GA309" s="244"/>
      <c r="GB309" s="244"/>
      <c r="GC309" s="244"/>
      <c r="GD309" s="244"/>
      <c r="GE309" s="244"/>
      <c r="GF309" s="244"/>
      <c r="GG309" s="244"/>
      <c r="GH309" s="244"/>
      <c r="GI309" s="244"/>
      <c r="GJ309" s="244"/>
      <c r="GK309" s="244"/>
      <c r="GL309" s="244"/>
      <c r="GM309" s="244"/>
      <c r="GN309" s="244"/>
      <c r="GO309" s="244"/>
      <c r="GP309" s="244"/>
      <c r="GQ309" s="244"/>
      <c r="GR309" s="244"/>
      <c r="GS309" s="244"/>
      <c r="GT309" s="244"/>
      <c r="GU309" s="244"/>
      <c r="GV309" s="244"/>
      <c r="GW309" s="244"/>
      <c r="GX309" s="244"/>
      <c r="GY309" s="244"/>
      <c r="GZ309" s="244"/>
      <c r="HA309" s="244"/>
      <c r="HB309" s="244"/>
      <c r="HC309" s="244"/>
      <c r="HD309" s="244"/>
      <c r="HE309" s="244"/>
      <c r="HF309" s="244"/>
      <c r="HG309" s="244"/>
      <c r="HH309" s="244"/>
      <c r="HI309" s="244"/>
      <c r="HJ309" s="244"/>
      <c r="HK309" s="244"/>
      <c r="HL309" s="244"/>
      <c r="HM309" s="244"/>
      <c r="HN309" s="244"/>
      <c r="HO309" s="244"/>
      <c r="HP309" s="244"/>
      <c r="HQ309" s="244"/>
      <c r="HR309" s="244"/>
      <c r="HS309" s="244"/>
      <c r="HT309" s="244"/>
      <c r="HU309" s="244"/>
      <c r="HV309" s="244"/>
      <c r="HW309" s="244"/>
      <c r="HX309" s="244"/>
      <c r="HY309" s="244"/>
      <c r="HZ309" s="244"/>
      <c r="IA309" s="244"/>
      <c r="IB309" s="244"/>
      <c r="IC309" s="244"/>
      <c r="ID309" s="244"/>
      <c r="IE309" s="244"/>
      <c r="IF309" s="244"/>
      <c r="IG309" s="244"/>
      <c r="IH309" s="244"/>
      <c r="II309" s="244"/>
      <c r="IJ309" s="244"/>
      <c r="IK309" s="244"/>
      <c r="IL309" s="244"/>
    </row>
    <row r="310" s="2" customFormat="1" ht="18" customHeight="1" spans="1:246">
      <c r="A310" s="243" t="s">
        <v>209</v>
      </c>
      <c r="B310" s="230">
        <v>9</v>
      </c>
      <c r="C310" s="157"/>
      <c r="D310" s="235">
        <v>45</v>
      </c>
      <c r="E310" s="232"/>
      <c r="F310" s="233"/>
      <c r="G310" s="245"/>
      <c r="H310" s="244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  <c r="AJ310" s="244"/>
      <c r="AK310" s="244"/>
      <c r="AL310" s="244"/>
      <c r="AM310" s="244"/>
      <c r="AN310" s="244"/>
      <c r="AO310" s="244"/>
      <c r="AP310" s="244"/>
      <c r="AQ310" s="244"/>
      <c r="AR310" s="244"/>
      <c r="AS310" s="244"/>
      <c r="AT310" s="244"/>
      <c r="AU310" s="244"/>
      <c r="AV310" s="244"/>
      <c r="AW310" s="244"/>
      <c r="AX310" s="244"/>
      <c r="AY310" s="244"/>
      <c r="AZ310" s="244"/>
      <c r="BA310" s="244"/>
      <c r="BB310" s="244"/>
      <c r="BC310" s="244"/>
      <c r="BD310" s="244"/>
      <c r="BE310" s="244"/>
      <c r="BF310" s="244"/>
      <c r="BG310" s="244"/>
      <c r="BH310" s="244"/>
      <c r="BI310" s="244"/>
      <c r="BJ310" s="244"/>
      <c r="BK310" s="244"/>
      <c r="BL310" s="244"/>
      <c r="BM310" s="244"/>
      <c r="BN310" s="244"/>
      <c r="BO310" s="244"/>
      <c r="BP310" s="244"/>
      <c r="BQ310" s="244"/>
      <c r="BR310" s="244"/>
      <c r="BS310" s="244"/>
      <c r="BT310" s="244"/>
      <c r="BU310" s="244"/>
      <c r="BV310" s="244"/>
      <c r="BW310" s="244"/>
      <c r="BX310" s="244"/>
      <c r="BY310" s="244"/>
      <c r="BZ310" s="244"/>
      <c r="CA310" s="244"/>
      <c r="CB310" s="244"/>
      <c r="CC310" s="244"/>
      <c r="CD310" s="244"/>
      <c r="CE310" s="244"/>
      <c r="CF310" s="244"/>
      <c r="CG310" s="244"/>
      <c r="CH310" s="244"/>
      <c r="CI310" s="244"/>
      <c r="CJ310" s="244"/>
      <c r="CK310" s="244"/>
      <c r="CL310" s="244"/>
      <c r="CM310" s="244"/>
      <c r="CN310" s="244"/>
      <c r="CO310" s="244"/>
      <c r="CP310" s="244"/>
      <c r="CQ310" s="244"/>
      <c r="CR310" s="244"/>
      <c r="CS310" s="244"/>
      <c r="CT310" s="244"/>
      <c r="CU310" s="244"/>
      <c r="CV310" s="244"/>
      <c r="CW310" s="244"/>
      <c r="CX310" s="244"/>
      <c r="CY310" s="244"/>
      <c r="CZ310" s="244"/>
      <c r="DA310" s="244"/>
      <c r="DB310" s="244"/>
      <c r="DC310" s="244"/>
      <c r="DD310" s="244"/>
      <c r="DE310" s="244"/>
      <c r="DF310" s="244"/>
      <c r="DG310" s="244"/>
      <c r="DH310" s="244"/>
      <c r="DI310" s="244"/>
      <c r="DJ310" s="244"/>
      <c r="DK310" s="244"/>
      <c r="DL310" s="244"/>
      <c r="DM310" s="244"/>
      <c r="DN310" s="244"/>
      <c r="DO310" s="244"/>
      <c r="DP310" s="244"/>
      <c r="DQ310" s="244"/>
      <c r="DR310" s="244"/>
      <c r="DS310" s="244"/>
      <c r="DT310" s="244"/>
      <c r="DU310" s="244"/>
      <c r="DV310" s="244"/>
      <c r="DW310" s="244"/>
      <c r="DX310" s="244"/>
      <c r="DY310" s="244"/>
      <c r="DZ310" s="244"/>
      <c r="EA310" s="244"/>
      <c r="EB310" s="244"/>
      <c r="EC310" s="244"/>
      <c r="ED310" s="244"/>
      <c r="EE310" s="244"/>
      <c r="EF310" s="244"/>
      <c r="EG310" s="244"/>
      <c r="EH310" s="244"/>
      <c r="EI310" s="244"/>
      <c r="EJ310" s="244"/>
      <c r="EK310" s="244"/>
      <c r="EL310" s="244"/>
      <c r="EM310" s="244"/>
      <c r="EN310" s="244"/>
      <c r="EO310" s="244"/>
      <c r="EP310" s="244"/>
      <c r="EQ310" s="244"/>
      <c r="ER310" s="244"/>
      <c r="ES310" s="244"/>
      <c r="ET310" s="244"/>
      <c r="EU310" s="244"/>
      <c r="EV310" s="244"/>
      <c r="EW310" s="244"/>
      <c r="EX310" s="244"/>
      <c r="EY310" s="244"/>
      <c r="EZ310" s="244"/>
      <c r="FA310" s="244"/>
      <c r="FB310" s="244"/>
      <c r="FC310" s="244"/>
      <c r="FD310" s="244"/>
      <c r="FE310" s="244"/>
      <c r="FF310" s="244"/>
      <c r="FG310" s="244"/>
      <c r="FH310" s="244"/>
      <c r="FI310" s="244"/>
      <c r="FJ310" s="244"/>
      <c r="FK310" s="244"/>
      <c r="FL310" s="244"/>
      <c r="FM310" s="244"/>
      <c r="FN310" s="244"/>
      <c r="FO310" s="244"/>
      <c r="FP310" s="244"/>
      <c r="FQ310" s="244"/>
      <c r="FR310" s="244"/>
      <c r="FS310" s="244"/>
      <c r="FT310" s="244"/>
      <c r="FU310" s="244"/>
      <c r="FV310" s="244"/>
      <c r="FW310" s="244"/>
      <c r="FX310" s="244"/>
      <c r="FY310" s="244"/>
      <c r="FZ310" s="244"/>
      <c r="GA310" s="244"/>
      <c r="GB310" s="244"/>
      <c r="GC310" s="244"/>
      <c r="GD310" s="244"/>
      <c r="GE310" s="244"/>
      <c r="GF310" s="244"/>
      <c r="GG310" s="244"/>
      <c r="GH310" s="244"/>
      <c r="GI310" s="244"/>
      <c r="GJ310" s="244"/>
      <c r="GK310" s="244"/>
      <c r="GL310" s="244"/>
      <c r="GM310" s="244"/>
      <c r="GN310" s="244"/>
      <c r="GO310" s="244"/>
      <c r="GP310" s="244"/>
      <c r="GQ310" s="244"/>
      <c r="GR310" s="244"/>
      <c r="GS310" s="244"/>
      <c r="GT310" s="244"/>
      <c r="GU310" s="244"/>
      <c r="GV310" s="244"/>
      <c r="GW310" s="244"/>
      <c r="GX310" s="244"/>
      <c r="GY310" s="244"/>
      <c r="GZ310" s="244"/>
      <c r="HA310" s="244"/>
      <c r="HB310" s="244"/>
      <c r="HC310" s="244"/>
      <c r="HD310" s="244"/>
      <c r="HE310" s="244"/>
      <c r="HF310" s="244"/>
      <c r="HG310" s="244"/>
      <c r="HH310" s="244"/>
      <c r="HI310" s="244"/>
      <c r="HJ310" s="244"/>
      <c r="HK310" s="244"/>
      <c r="HL310" s="244"/>
      <c r="HM310" s="244"/>
      <c r="HN310" s="244"/>
      <c r="HO310" s="244"/>
      <c r="HP310" s="244"/>
      <c r="HQ310" s="244"/>
      <c r="HR310" s="244"/>
      <c r="HS310" s="244"/>
      <c r="HT310" s="244"/>
      <c r="HU310" s="244"/>
      <c r="HV310" s="244"/>
      <c r="HW310" s="244"/>
      <c r="HX310" s="244"/>
      <c r="HY310" s="244"/>
      <c r="HZ310" s="244"/>
      <c r="IA310" s="244"/>
      <c r="IB310" s="244"/>
      <c r="IC310" s="244"/>
      <c r="ID310" s="244"/>
      <c r="IE310" s="244"/>
      <c r="IF310" s="244"/>
      <c r="IG310" s="244"/>
      <c r="IH310" s="244"/>
      <c r="II310" s="244"/>
      <c r="IJ310" s="244"/>
      <c r="IK310" s="244"/>
      <c r="IL310" s="244"/>
    </row>
    <row r="311" s="2" customFormat="1" ht="18" customHeight="1" spans="1:246">
      <c r="A311" s="243" t="s">
        <v>265</v>
      </c>
      <c r="B311" s="230"/>
      <c r="C311" s="157"/>
      <c r="D311" s="235"/>
      <c r="E311" s="232"/>
      <c r="F311" s="233"/>
      <c r="G311" s="245"/>
      <c r="H311" s="244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  <c r="AJ311" s="244"/>
      <c r="AK311" s="244"/>
      <c r="AL311" s="244"/>
      <c r="AM311" s="244"/>
      <c r="AN311" s="244"/>
      <c r="AO311" s="244"/>
      <c r="AP311" s="244"/>
      <c r="AQ311" s="244"/>
      <c r="AR311" s="244"/>
      <c r="AS311" s="244"/>
      <c r="AT311" s="244"/>
      <c r="AU311" s="244"/>
      <c r="AV311" s="244"/>
      <c r="AW311" s="244"/>
      <c r="AX311" s="244"/>
      <c r="AY311" s="244"/>
      <c r="AZ311" s="244"/>
      <c r="BA311" s="244"/>
      <c r="BB311" s="244"/>
      <c r="BC311" s="244"/>
      <c r="BD311" s="244"/>
      <c r="BE311" s="244"/>
      <c r="BF311" s="244"/>
      <c r="BG311" s="244"/>
      <c r="BH311" s="244"/>
      <c r="BI311" s="244"/>
      <c r="BJ311" s="244"/>
      <c r="BK311" s="244"/>
      <c r="BL311" s="244"/>
      <c r="BM311" s="244"/>
      <c r="BN311" s="244"/>
      <c r="BO311" s="244"/>
      <c r="BP311" s="244"/>
      <c r="BQ311" s="244"/>
      <c r="BR311" s="244"/>
      <c r="BS311" s="244"/>
      <c r="BT311" s="244"/>
      <c r="BU311" s="244"/>
      <c r="BV311" s="244"/>
      <c r="BW311" s="244"/>
      <c r="BX311" s="244"/>
      <c r="BY311" s="244"/>
      <c r="BZ311" s="244"/>
      <c r="CA311" s="244"/>
      <c r="CB311" s="244"/>
      <c r="CC311" s="244"/>
      <c r="CD311" s="244"/>
      <c r="CE311" s="244"/>
      <c r="CF311" s="244"/>
      <c r="CG311" s="244"/>
      <c r="CH311" s="244"/>
      <c r="CI311" s="244"/>
      <c r="CJ311" s="244"/>
      <c r="CK311" s="244"/>
      <c r="CL311" s="244"/>
      <c r="CM311" s="244"/>
      <c r="CN311" s="244"/>
      <c r="CO311" s="244"/>
      <c r="CP311" s="244"/>
      <c r="CQ311" s="244"/>
      <c r="CR311" s="244"/>
      <c r="CS311" s="244"/>
      <c r="CT311" s="244"/>
      <c r="CU311" s="244"/>
      <c r="CV311" s="244"/>
      <c r="CW311" s="244"/>
      <c r="CX311" s="244"/>
      <c r="CY311" s="244"/>
      <c r="CZ311" s="244"/>
      <c r="DA311" s="244"/>
      <c r="DB311" s="244"/>
      <c r="DC311" s="244"/>
      <c r="DD311" s="244"/>
      <c r="DE311" s="244"/>
      <c r="DF311" s="244"/>
      <c r="DG311" s="244"/>
      <c r="DH311" s="244"/>
      <c r="DI311" s="244"/>
      <c r="DJ311" s="244"/>
      <c r="DK311" s="244"/>
      <c r="DL311" s="244"/>
      <c r="DM311" s="244"/>
      <c r="DN311" s="244"/>
      <c r="DO311" s="244"/>
      <c r="DP311" s="244"/>
      <c r="DQ311" s="244"/>
      <c r="DR311" s="244"/>
      <c r="DS311" s="244"/>
      <c r="DT311" s="244"/>
      <c r="DU311" s="244"/>
      <c r="DV311" s="244"/>
      <c r="DW311" s="244"/>
      <c r="DX311" s="244"/>
      <c r="DY311" s="244"/>
      <c r="DZ311" s="244"/>
      <c r="EA311" s="244"/>
      <c r="EB311" s="244"/>
      <c r="EC311" s="244"/>
      <c r="ED311" s="244"/>
      <c r="EE311" s="244"/>
      <c r="EF311" s="244"/>
      <c r="EG311" s="244"/>
      <c r="EH311" s="244"/>
      <c r="EI311" s="244"/>
      <c r="EJ311" s="244"/>
      <c r="EK311" s="244"/>
      <c r="EL311" s="244"/>
      <c r="EM311" s="244"/>
      <c r="EN311" s="244"/>
      <c r="EO311" s="244"/>
      <c r="EP311" s="244"/>
      <c r="EQ311" s="244"/>
      <c r="ER311" s="244"/>
      <c r="ES311" s="244"/>
      <c r="ET311" s="244"/>
      <c r="EU311" s="244"/>
      <c r="EV311" s="244"/>
      <c r="EW311" s="244"/>
      <c r="EX311" s="244"/>
      <c r="EY311" s="244"/>
      <c r="EZ311" s="244"/>
      <c r="FA311" s="244"/>
      <c r="FB311" s="244"/>
      <c r="FC311" s="244"/>
      <c r="FD311" s="244"/>
      <c r="FE311" s="244"/>
      <c r="FF311" s="244"/>
      <c r="FG311" s="244"/>
      <c r="FH311" s="244"/>
      <c r="FI311" s="244"/>
      <c r="FJ311" s="244"/>
      <c r="FK311" s="244"/>
      <c r="FL311" s="244"/>
      <c r="FM311" s="244"/>
      <c r="FN311" s="244"/>
      <c r="FO311" s="244"/>
      <c r="FP311" s="244"/>
      <c r="FQ311" s="244"/>
      <c r="FR311" s="244"/>
      <c r="FS311" s="244"/>
      <c r="FT311" s="244"/>
      <c r="FU311" s="244"/>
      <c r="FV311" s="244"/>
      <c r="FW311" s="244"/>
      <c r="FX311" s="244"/>
      <c r="FY311" s="244"/>
      <c r="FZ311" s="244"/>
      <c r="GA311" s="244"/>
      <c r="GB311" s="244"/>
      <c r="GC311" s="244"/>
      <c r="GD311" s="244"/>
      <c r="GE311" s="244"/>
      <c r="GF311" s="244"/>
      <c r="GG311" s="244"/>
      <c r="GH311" s="244"/>
      <c r="GI311" s="244"/>
      <c r="GJ311" s="244"/>
      <c r="GK311" s="244"/>
      <c r="GL311" s="244"/>
      <c r="GM311" s="244"/>
      <c r="GN311" s="244"/>
      <c r="GO311" s="244"/>
      <c r="GP311" s="244"/>
      <c r="GQ311" s="244"/>
      <c r="GR311" s="244"/>
      <c r="GS311" s="244"/>
      <c r="GT311" s="244"/>
      <c r="GU311" s="244"/>
      <c r="GV311" s="244"/>
      <c r="GW311" s="244"/>
      <c r="GX311" s="244"/>
      <c r="GY311" s="244"/>
      <c r="GZ311" s="244"/>
      <c r="HA311" s="244"/>
      <c r="HB311" s="244"/>
      <c r="HC311" s="244"/>
      <c r="HD311" s="244"/>
      <c r="HE311" s="244"/>
      <c r="HF311" s="244"/>
      <c r="HG311" s="244"/>
      <c r="HH311" s="244"/>
      <c r="HI311" s="244"/>
      <c r="HJ311" s="244"/>
      <c r="HK311" s="244"/>
      <c r="HL311" s="244"/>
      <c r="HM311" s="244"/>
      <c r="HN311" s="244"/>
      <c r="HO311" s="244"/>
      <c r="HP311" s="244"/>
      <c r="HQ311" s="244"/>
      <c r="HR311" s="244"/>
      <c r="HS311" s="244"/>
      <c r="HT311" s="244"/>
      <c r="HU311" s="244"/>
      <c r="HV311" s="244"/>
      <c r="HW311" s="244"/>
      <c r="HX311" s="244"/>
      <c r="HY311" s="244"/>
      <c r="HZ311" s="244"/>
      <c r="IA311" s="244"/>
      <c r="IB311" s="244"/>
      <c r="IC311" s="244"/>
      <c r="ID311" s="244"/>
      <c r="IE311" s="244"/>
      <c r="IF311" s="244"/>
      <c r="IG311" s="244"/>
      <c r="IH311" s="244"/>
      <c r="II311" s="244"/>
      <c r="IJ311" s="244"/>
      <c r="IK311" s="244"/>
      <c r="IL311" s="244"/>
    </row>
    <row r="312" s="2" customFormat="1" ht="18" customHeight="1" spans="1:246">
      <c r="A312" s="243" t="s">
        <v>266</v>
      </c>
      <c r="B312" s="226">
        <f>SUM(B313:B314)</f>
        <v>124</v>
      </c>
      <c r="C312" s="226"/>
      <c r="D312" s="226">
        <f>SUM(D313:D314)</f>
        <v>167</v>
      </c>
      <c r="E312" s="226"/>
      <c r="F312" s="227">
        <v>0</v>
      </c>
      <c r="G312" s="245"/>
      <c r="H312" s="244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  <c r="AJ312" s="244"/>
      <c r="AK312" s="244"/>
      <c r="AL312" s="244"/>
      <c r="AM312" s="244"/>
      <c r="AN312" s="244"/>
      <c r="AO312" s="244"/>
      <c r="AP312" s="244"/>
      <c r="AQ312" s="244"/>
      <c r="AR312" s="244"/>
      <c r="AS312" s="244"/>
      <c r="AT312" s="244"/>
      <c r="AU312" s="244"/>
      <c r="AV312" s="244"/>
      <c r="AW312" s="244"/>
      <c r="AX312" s="244"/>
      <c r="AY312" s="244"/>
      <c r="AZ312" s="244"/>
      <c r="BA312" s="244"/>
      <c r="BB312" s="244"/>
      <c r="BC312" s="244"/>
      <c r="BD312" s="244"/>
      <c r="BE312" s="244"/>
      <c r="BF312" s="244"/>
      <c r="BG312" s="244"/>
      <c r="BH312" s="244"/>
      <c r="BI312" s="244"/>
      <c r="BJ312" s="244"/>
      <c r="BK312" s="244"/>
      <c r="BL312" s="244"/>
      <c r="BM312" s="244"/>
      <c r="BN312" s="244"/>
      <c r="BO312" s="244"/>
      <c r="BP312" s="244"/>
      <c r="BQ312" s="244"/>
      <c r="BR312" s="244"/>
      <c r="BS312" s="244"/>
      <c r="BT312" s="244"/>
      <c r="BU312" s="244"/>
      <c r="BV312" s="244"/>
      <c r="BW312" s="244"/>
      <c r="BX312" s="244"/>
      <c r="BY312" s="244"/>
      <c r="BZ312" s="244"/>
      <c r="CA312" s="244"/>
      <c r="CB312" s="244"/>
      <c r="CC312" s="244"/>
      <c r="CD312" s="244"/>
      <c r="CE312" s="244"/>
      <c r="CF312" s="244"/>
      <c r="CG312" s="244"/>
      <c r="CH312" s="244"/>
      <c r="CI312" s="244"/>
      <c r="CJ312" s="244"/>
      <c r="CK312" s="244"/>
      <c r="CL312" s="244"/>
      <c r="CM312" s="244"/>
      <c r="CN312" s="244"/>
      <c r="CO312" s="244"/>
      <c r="CP312" s="244"/>
      <c r="CQ312" s="244"/>
      <c r="CR312" s="244"/>
      <c r="CS312" s="244"/>
      <c r="CT312" s="244"/>
      <c r="CU312" s="244"/>
      <c r="CV312" s="244"/>
      <c r="CW312" s="244"/>
      <c r="CX312" s="244"/>
      <c r="CY312" s="244"/>
      <c r="CZ312" s="244"/>
      <c r="DA312" s="244"/>
      <c r="DB312" s="244"/>
      <c r="DC312" s="244"/>
      <c r="DD312" s="244"/>
      <c r="DE312" s="244"/>
      <c r="DF312" s="244"/>
      <c r="DG312" s="244"/>
      <c r="DH312" s="244"/>
      <c r="DI312" s="244"/>
      <c r="DJ312" s="244"/>
      <c r="DK312" s="244"/>
      <c r="DL312" s="244"/>
      <c r="DM312" s="244"/>
      <c r="DN312" s="244"/>
      <c r="DO312" s="244"/>
      <c r="DP312" s="244"/>
      <c r="DQ312" s="244"/>
      <c r="DR312" s="244"/>
      <c r="DS312" s="244"/>
      <c r="DT312" s="244"/>
      <c r="DU312" s="244"/>
      <c r="DV312" s="244"/>
      <c r="DW312" s="244"/>
      <c r="DX312" s="244"/>
      <c r="DY312" s="244"/>
      <c r="DZ312" s="244"/>
      <c r="EA312" s="244"/>
      <c r="EB312" s="244"/>
      <c r="EC312" s="244"/>
      <c r="ED312" s="244"/>
      <c r="EE312" s="244"/>
      <c r="EF312" s="244"/>
      <c r="EG312" s="244"/>
      <c r="EH312" s="244"/>
      <c r="EI312" s="244"/>
      <c r="EJ312" s="244"/>
      <c r="EK312" s="244"/>
      <c r="EL312" s="244"/>
      <c r="EM312" s="244"/>
      <c r="EN312" s="244"/>
      <c r="EO312" s="244"/>
      <c r="EP312" s="244"/>
      <c r="EQ312" s="244"/>
      <c r="ER312" s="244"/>
      <c r="ES312" s="244"/>
      <c r="ET312" s="244"/>
      <c r="EU312" s="244"/>
      <c r="EV312" s="244"/>
      <c r="EW312" s="244"/>
      <c r="EX312" s="244"/>
      <c r="EY312" s="244"/>
      <c r="EZ312" s="244"/>
      <c r="FA312" s="244"/>
      <c r="FB312" s="244"/>
      <c r="FC312" s="244"/>
      <c r="FD312" s="244"/>
      <c r="FE312" s="244"/>
      <c r="FF312" s="244"/>
      <c r="FG312" s="244"/>
      <c r="FH312" s="244"/>
      <c r="FI312" s="244"/>
      <c r="FJ312" s="244"/>
      <c r="FK312" s="244"/>
      <c r="FL312" s="244"/>
      <c r="FM312" s="244"/>
      <c r="FN312" s="244"/>
      <c r="FO312" s="244"/>
      <c r="FP312" s="244"/>
      <c r="FQ312" s="244"/>
      <c r="FR312" s="244"/>
      <c r="FS312" s="244"/>
      <c r="FT312" s="244"/>
      <c r="FU312" s="244"/>
      <c r="FV312" s="244"/>
      <c r="FW312" s="244"/>
      <c r="FX312" s="244"/>
      <c r="FY312" s="244"/>
      <c r="FZ312" s="244"/>
      <c r="GA312" s="244"/>
      <c r="GB312" s="244"/>
      <c r="GC312" s="244"/>
      <c r="GD312" s="244"/>
      <c r="GE312" s="244"/>
      <c r="GF312" s="244"/>
      <c r="GG312" s="244"/>
      <c r="GH312" s="244"/>
      <c r="GI312" s="244"/>
      <c r="GJ312" s="244"/>
      <c r="GK312" s="244"/>
      <c r="GL312" s="244"/>
      <c r="GM312" s="244"/>
      <c r="GN312" s="244"/>
      <c r="GO312" s="244"/>
      <c r="GP312" s="244"/>
      <c r="GQ312" s="244"/>
      <c r="GR312" s="244"/>
      <c r="GS312" s="244"/>
      <c r="GT312" s="244"/>
      <c r="GU312" s="244"/>
      <c r="GV312" s="244"/>
      <c r="GW312" s="244"/>
      <c r="GX312" s="244"/>
      <c r="GY312" s="244"/>
      <c r="GZ312" s="244"/>
      <c r="HA312" s="244"/>
      <c r="HB312" s="244"/>
      <c r="HC312" s="244"/>
      <c r="HD312" s="244"/>
      <c r="HE312" s="244"/>
      <c r="HF312" s="244"/>
      <c r="HG312" s="244"/>
      <c r="HH312" s="244"/>
      <c r="HI312" s="244"/>
      <c r="HJ312" s="244"/>
      <c r="HK312" s="244"/>
      <c r="HL312" s="244"/>
      <c r="HM312" s="244"/>
      <c r="HN312" s="244"/>
      <c r="HO312" s="244"/>
      <c r="HP312" s="244"/>
      <c r="HQ312" s="244"/>
      <c r="HR312" s="244"/>
      <c r="HS312" s="244"/>
      <c r="HT312" s="244"/>
      <c r="HU312" s="244"/>
      <c r="HV312" s="244"/>
      <c r="HW312" s="244"/>
      <c r="HX312" s="244"/>
      <c r="HY312" s="244"/>
      <c r="HZ312" s="244"/>
      <c r="IA312" s="244"/>
      <c r="IB312" s="244"/>
      <c r="IC312" s="244"/>
      <c r="ID312" s="244"/>
      <c r="IE312" s="244"/>
      <c r="IF312" s="244"/>
      <c r="IG312" s="244"/>
      <c r="IH312" s="244"/>
      <c r="II312" s="244"/>
      <c r="IJ312" s="244"/>
      <c r="IK312" s="244"/>
      <c r="IL312" s="244"/>
    </row>
    <row r="313" s="2" customFormat="1" ht="18" customHeight="1" spans="1:246">
      <c r="A313" s="243" t="s">
        <v>201</v>
      </c>
      <c r="B313" s="230">
        <v>51</v>
      </c>
      <c r="C313" s="157"/>
      <c r="D313" s="235">
        <v>87</v>
      </c>
      <c r="E313" s="232"/>
      <c r="F313" s="233"/>
      <c r="G313" s="245"/>
      <c r="H313" s="244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  <c r="AJ313" s="244"/>
      <c r="AK313" s="244"/>
      <c r="AL313" s="244"/>
      <c r="AM313" s="244"/>
      <c r="AN313" s="244"/>
      <c r="AO313" s="244"/>
      <c r="AP313" s="244"/>
      <c r="AQ313" s="244"/>
      <c r="AR313" s="244"/>
      <c r="AS313" s="244"/>
      <c r="AT313" s="244"/>
      <c r="AU313" s="244"/>
      <c r="AV313" s="244"/>
      <c r="AW313" s="244"/>
      <c r="AX313" s="244"/>
      <c r="AY313" s="244"/>
      <c r="AZ313" s="244"/>
      <c r="BA313" s="244"/>
      <c r="BB313" s="244"/>
      <c r="BC313" s="244"/>
      <c r="BD313" s="244"/>
      <c r="BE313" s="244"/>
      <c r="BF313" s="244"/>
      <c r="BG313" s="244"/>
      <c r="BH313" s="244"/>
      <c r="BI313" s="244"/>
      <c r="BJ313" s="244"/>
      <c r="BK313" s="244"/>
      <c r="BL313" s="244"/>
      <c r="BM313" s="244"/>
      <c r="BN313" s="244"/>
      <c r="BO313" s="244"/>
      <c r="BP313" s="244"/>
      <c r="BQ313" s="244"/>
      <c r="BR313" s="244"/>
      <c r="BS313" s="244"/>
      <c r="BT313" s="244"/>
      <c r="BU313" s="244"/>
      <c r="BV313" s="244"/>
      <c r="BW313" s="244"/>
      <c r="BX313" s="244"/>
      <c r="BY313" s="244"/>
      <c r="BZ313" s="244"/>
      <c r="CA313" s="244"/>
      <c r="CB313" s="244"/>
      <c r="CC313" s="244"/>
      <c r="CD313" s="244"/>
      <c r="CE313" s="244"/>
      <c r="CF313" s="244"/>
      <c r="CG313" s="244"/>
      <c r="CH313" s="244"/>
      <c r="CI313" s="244"/>
      <c r="CJ313" s="244"/>
      <c r="CK313" s="244"/>
      <c r="CL313" s="244"/>
      <c r="CM313" s="244"/>
      <c r="CN313" s="244"/>
      <c r="CO313" s="244"/>
      <c r="CP313" s="244"/>
      <c r="CQ313" s="244"/>
      <c r="CR313" s="244"/>
      <c r="CS313" s="244"/>
      <c r="CT313" s="244"/>
      <c r="CU313" s="244"/>
      <c r="CV313" s="244"/>
      <c r="CW313" s="244"/>
      <c r="CX313" s="244"/>
      <c r="CY313" s="244"/>
      <c r="CZ313" s="244"/>
      <c r="DA313" s="244"/>
      <c r="DB313" s="244"/>
      <c r="DC313" s="244"/>
      <c r="DD313" s="244"/>
      <c r="DE313" s="244"/>
      <c r="DF313" s="244"/>
      <c r="DG313" s="244"/>
      <c r="DH313" s="244"/>
      <c r="DI313" s="244"/>
      <c r="DJ313" s="244"/>
      <c r="DK313" s="244"/>
      <c r="DL313" s="244"/>
      <c r="DM313" s="244"/>
      <c r="DN313" s="244"/>
      <c r="DO313" s="244"/>
      <c r="DP313" s="244"/>
      <c r="DQ313" s="244"/>
      <c r="DR313" s="244"/>
      <c r="DS313" s="244"/>
      <c r="DT313" s="244"/>
      <c r="DU313" s="244"/>
      <c r="DV313" s="244"/>
      <c r="DW313" s="244"/>
      <c r="DX313" s="244"/>
      <c r="DY313" s="244"/>
      <c r="DZ313" s="244"/>
      <c r="EA313" s="244"/>
      <c r="EB313" s="244"/>
      <c r="EC313" s="244"/>
      <c r="ED313" s="244"/>
      <c r="EE313" s="244"/>
      <c r="EF313" s="244"/>
      <c r="EG313" s="244"/>
      <c r="EH313" s="244"/>
      <c r="EI313" s="244"/>
      <c r="EJ313" s="244"/>
      <c r="EK313" s="244"/>
      <c r="EL313" s="244"/>
      <c r="EM313" s="244"/>
      <c r="EN313" s="244"/>
      <c r="EO313" s="244"/>
      <c r="EP313" s="244"/>
      <c r="EQ313" s="244"/>
      <c r="ER313" s="244"/>
      <c r="ES313" s="244"/>
      <c r="ET313" s="244"/>
      <c r="EU313" s="244"/>
      <c r="EV313" s="244"/>
      <c r="EW313" s="244"/>
      <c r="EX313" s="244"/>
      <c r="EY313" s="244"/>
      <c r="EZ313" s="244"/>
      <c r="FA313" s="244"/>
      <c r="FB313" s="244"/>
      <c r="FC313" s="244"/>
      <c r="FD313" s="244"/>
      <c r="FE313" s="244"/>
      <c r="FF313" s="244"/>
      <c r="FG313" s="244"/>
      <c r="FH313" s="244"/>
      <c r="FI313" s="244"/>
      <c r="FJ313" s="244"/>
      <c r="FK313" s="244"/>
      <c r="FL313" s="244"/>
      <c r="FM313" s="244"/>
      <c r="FN313" s="244"/>
      <c r="FO313" s="244"/>
      <c r="FP313" s="244"/>
      <c r="FQ313" s="244"/>
      <c r="FR313" s="244"/>
      <c r="FS313" s="244"/>
      <c r="FT313" s="244"/>
      <c r="FU313" s="244"/>
      <c r="FV313" s="244"/>
      <c r="FW313" s="244"/>
      <c r="FX313" s="244"/>
      <c r="FY313" s="244"/>
      <c r="FZ313" s="244"/>
      <c r="GA313" s="244"/>
      <c r="GB313" s="244"/>
      <c r="GC313" s="244"/>
      <c r="GD313" s="244"/>
      <c r="GE313" s="244"/>
      <c r="GF313" s="244"/>
      <c r="GG313" s="244"/>
      <c r="GH313" s="244"/>
      <c r="GI313" s="244"/>
      <c r="GJ313" s="244"/>
      <c r="GK313" s="244"/>
      <c r="GL313" s="244"/>
      <c r="GM313" s="244"/>
      <c r="GN313" s="244"/>
      <c r="GO313" s="244"/>
      <c r="GP313" s="244"/>
      <c r="GQ313" s="244"/>
      <c r="GR313" s="244"/>
      <c r="GS313" s="244"/>
      <c r="GT313" s="244"/>
      <c r="GU313" s="244"/>
      <c r="GV313" s="244"/>
      <c r="GW313" s="244"/>
      <c r="GX313" s="244"/>
      <c r="GY313" s="244"/>
      <c r="GZ313" s="244"/>
      <c r="HA313" s="244"/>
      <c r="HB313" s="244"/>
      <c r="HC313" s="244"/>
      <c r="HD313" s="244"/>
      <c r="HE313" s="244"/>
      <c r="HF313" s="244"/>
      <c r="HG313" s="244"/>
      <c r="HH313" s="244"/>
      <c r="HI313" s="244"/>
      <c r="HJ313" s="244"/>
      <c r="HK313" s="244"/>
      <c r="HL313" s="244"/>
      <c r="HM313" s="244"/>
      <c r="HN313" s="244"/>
      <c r="HO313" s="244"/>
      <c r="HP313" s="244"/>
      <c r="HQ313" s="244"/>
      <c r="HR313" s="244"/>
      <c r="HS313" s="244"/>
      <c r="HT313" s="244"/>
      <c r="HU313" s="244"/>
      <c r="HV313" s="244"/>
      <c r="HW313" s="244"/>
      <c r="HX313" s="244"/>
      <c r="HY313" s="244"/>
      <c r="HZ313" s="244"/>
      <c r="IA313" s="244"/>
      <c r="IB313" s="244"/>
      <c r="IC313" s="244"/>
      <c r="ID313" s="244"/>
      <c r="IE313" s="244"/>
      <c r="IF313" s="244"/>
      <c r="IG313" s="244"/>
      <c r="IH313" s="244"/>
      <c r="II313" s="244"/>
      <c r="IJ313" s="244"/>
      <c r="IK313" s="244"/>
      <c r="IL313" s="244"/>
    </row>
    <row r="314" s="2" customFormat="1" ht="18" customHeight="1" spans="1:246">
      <c r="A314" s="243" t="s">
        <v>267</v>
      </c>
      <c r="B314" s="230">
        <v>73</v>
      </c>
      <c r="C314" s="157"/>
      <c r="D314" s="235">
        <v>80</v>
      </c>
      <c r="E314" s="232"/>
      <c r="F314" s="233"/>
      <c r="G314" s="245"/>
      <c r="H314" s="244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  <c r="AJ314" s="244"/>
      <c r="AK314" s="244"/>
      <c r="AL314" s="244"/>
      <c r="AM314" s="244"/>
      <c r="AN314" s="244"/>
      <c r="AO314" s="244"/>
      <c r="AP314" s="244"/>
      <c r="AQ314" s="244"/>
      <c r="AR314" s="244"/>
      <c r="AS314" s="244"/>
      <c r="AT314" s="244"/>
      <c r="AU314" s="244"/>
      <c r="AV314" s="244"/>
      <c r="AW314" s="244"/>
      <c r="AX314" s="244"/>
      <c r="AY314" s="244"/>
      <c r="AZ314" s="244"/>
      <c r="BA314" s="244"/>
      <c r="BB314" s="244"/>
      <c r="BC314" s="244"/>
      <c r="BD314" s="244"/>
      <c r="BE314" s="244"/>
      <c r="BF314" s="244"/>
      <c r="BG314" s="244"/>
      <c r="BH314" s="244"/>
      <c r="BI314" s="244"/>
      <c r="BJ314" s="244"/>
      <c r="BK314" s="244"/>
      <c r="BL314" s="244"/>
      <c r="BM314" s="244"/>
      <c r="BN314" s="244"/>
      <c r="BO314" s="244"/>
      <c r="BP314" s="244"/>
      <c r="BQ314" s="244"/>
      <c r="BR314" s="244"/>
      <c r="BS314" s="244"/>
      <c r="BT314" s="244"/>
      <c r="BU314" s="244"/>
      <c r="BV314" s="244"/>
      <c r="BW314" s="244"/>
      <c r="BX314" s="244"/>
      <c r="BY314" s="244"/>
      <c r="BZ314" s="244"/>
      <c r="CA314" s="244"/>
      <c r="CB314" s="244"/>
      <c r="CC314" s="244"/>
      <c r="CD314" s="244"/>
      <c r="CE314" s="244"/>
      <c r="CF314" s="244"/>
      <c r="CG314" s="244"/>
      <c r="CH314" s="244"/>
      <c r="CI314" s="244"/>
      <c r="CJ314" s="244"/>
      <c r="CK314" s="244"/>
      <c r="CL314" s="244"/>
      <c r="CM314" s="244"/>
      <c r="CN314" s="244"/>
      <c r="CO314" s="244"/>
      <c r="CP314" s="244"/>
      <c r="CQ314" s="244"/>
      <c r="CR314" s="244"/>
      <c r="CS314" s="244"/>
      <c r="CT314" s="244"/>
      <c r="CU314" s="244"/>
      <c r="CV314" s="244"/>
      <c r="CW314" s="244"/>
      <c r="CX314" s="244"/>
      <c r="CY314" s="244"/>
      <c r="CZ314" s="244"/>
      <c r="DA314" s="244"/>
      <c r="DB314" s="244"/>
      <c r="DC314" s="244"/>
      <c r="DD314" s="244"/>
      <c r="DE314" s="244"/>
      <c r="DF314" s="244"/>
      <c r="DG314" s="244"/>
      <c r="DH314" s="244"/>
      <c r="DI314" s="244"/>
      <c r="DJ314" s="244"/>
      <c r="DK314" s="244"/>
      <c r="DL314" s="244"/>
      <c r="DM314" s="244"/>
      <c r="DN314" s="244"/>
      <c r="DO314" s="244"/>
      <c r="DP314" s="244"/>
      <c r="DQ314" s="244"/>
      <c r="DR314" s="244"/>
      <c r="DS314" s="244"/>
      <c r="DT314" s="244"/>
      <c r="DU314" s="244"/>
      <c r="DV314" s="244"/>
      <c r="DW314" s="244"/>
      <c r="DX314" s="244"/>
      <c r="DY314" s="244"/>
      <c r="DZ314" s="244"/>
      <c r="EA314" s="244"/>
      <c r="EB314" s="244"/>
      <c r="EC314" s="244"/>
      <c r="ED314" s="244"/>
      <c r="EE314" s="244"/>
      <c r="EF314" s="244"/>
      <c r="EG314" s="244"/>
      <c r="EH314" s="244"/>
      <c r="EI314" s="244"/>
      <c r="EJ314" s="244"/>
      <c r="EK314" s="244"/>
      <c r="EL314" s="244"/>
      <c r="EM314" s="244"/>
      <c r="EN314" s="244"/>
      <c r="EO314" s="244"/>
      <c r="EP314" s="244"/>
      <c r="EQ314" s="244"/>
      <c r="ER314" s="244"/>
      <c r="ES314" s="244"/>
      <c r="ET314" s="244"/>
      <c r="EU314" s="244"/>
      <c r="EV314" s="244"/>
      <c r="EW314" s="244"/>
      <c r="EX314" s="244"/>
      <c r="EY314" s="244"/>
      <c r="EZ314" s="244"/>
      <c r="FA314" s="244"/>
      <c r="FB314" s="244"/>
      <c r="FC314" s="244"/>
      <c r="FD314" s="244"/>
      <c r="FE314" s="244"/>
      <c r="FF314" s="244"/>
      <c r="FG314" s="244"/>
      <c r="FH314" s="244"/>
      <c r="FI314" s="244"/>
      <c r="FJ314" s="244"/>
      <c r="FK314" s="244"/>
      <c r="FL314" s="244"/>
      <c r="FM314" s="244"/>
      <c r="FN314" s="244"/>
      <c r="FO314" s="244"/>
      <c r="FP314" s="244"/>
      <c r="FQ314" s="244"/>
      <c r="FR314" s="244"/>
      <c r="FS314" s="244"/>
      <c r="FT314" s="244"/>
      <c r="FU314" s="244"/>
      <c r="FV314" s="244"/>
      <c r="FW314" s="244"/>
      <c r="FX314" s="244"/>
      <c r="FY314" s="244"/>
      <c r="FZ314" s="244"/>
      <c r="GA314" s="244"/>
      <c r="GB314" s="244"/>
      <c r="GC314" s="244"/>
      <c r="GD314" s="244"/>
      <c r="GE314" s="244"/>
      <c r="GF314" s="244"/>
      <c r="GG314" s="244"/>
      <c r="GH314" s="244"/>
      <c r="GI314" s="244"/>
      <c r="GJ314" s="244"/>
      <c r="GK314" s="244"/>
      <c r="GL314" s="244"/>
      <c r="GM314" s="244"/>
      <c r="GN314" s="244"/>
      <c r="GO314" s="244"/>
      <c r="GP314" s="244"/>
      <c r="GQ314" s="244"/>
      <c r="GR314" s="244"/>
      <c r="GS314" s="244"/>
      <c r="GT314" s="244"/>
      <c r="GU314" s="244"/>
      <c r="GV314" s="244"/>
      <c r="GW314" s="244"/>
      <c r="GX314" s="244"/>
      <c r="GY314" s="244"/>
      <c r="GZ314" s="244"/>
      <c r="HA314" s="244"/>
      <c r="HB314" s="244"/>
      <c r="HC314" s="244"/>
      <c r="HD314" s="244"/>
      <c r="HE314" s="244"/>
      <c r="HF314" s="244"/>
      <c r="HG314" s="244"/>
      <c r="HH314" s="244"/>
      <c r="HI314" s="244"/>
      <c r="HJ314" s="244"/>
      <c r="HK314" s="244"/>
      <c r="HL314" s="244"/>
      <c r="HM314" s="244"/>
      <c r="HN314" s="244"/>
      <c r="HO314" s="244"/>
      <c r="HP314" s="244"/>
      <c r="HQ314" s="244"/>
      <c r="HR314" s="244"/>
      <c r="HS314" s="244"/>
      <c r="HT314" s="244"/>
      <c r="HU314" s="244"/>
      <c r="HV314" s="244"/>
      <c r="HW314" s="244"/>
      <c r="HX314" s="244"/>
      <c r="HY314" s="244"/>
      <c r="HZ314" s="244"/>
      <c r="IA314" s="244"/>
      <c r="IB314" s="244"/>
      <c r="IC314" s="244"/>
      <c r="ID314" s="244"/>
      <c r="IE314" s="244"/>
      <c r="IF314" s="244"/>
      <c r="IG314" s="244"/>
      <c r="IH314" s="244"/>
      <c r="II314" s="244"/>
      <c r="IJ314" s="244"/>
      <c r="IK314" s="244"/>
      <c r="IL314" s="244"/>
    </row>
    <row r="315" s="2" customFormat="1" ht="18" customHeight="1" spans="1:246">
      <c r="A315" s="243" t="s">
        <v>268</v>
      </c>
      <c r="B315" s="226">
        <f>B316</f>
        <v>0</v>
      </c>
      <c r="C315" s="226"/>
      <c r="D315" s="226">
        <f>D316</f>
        <v>83</v>
      </c>
      <c r="E315" s="226"/>
      <c r="F315" s="227"/>
      <c r="G315" s="246"/>
      <c r="H315" s="244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  <c r="AJ315" s="244"/>
      <c r="AK315" s="244"/>
      <c r="AL315" s="244"/>
      <c r="AM315" s="244"/>
      <c r="AN315" s="244"/>
      <c r="AO315" s="244"/>
      <c r="AP315" s="244"/>
      <c r="AQ315" s="244"/>
      <c r="AR315" s="244"/>
      <c r="AS315" s="244"/>
      <c r="AT315" s="244"/>
      <c r="AU315" s="244"/>
      <c r="AV315" s="244"/>
      <c r="AW315" s="244"/>
      <c r="AX315" s="244"/>
      <c r="AY315" s="244"/>
      <c r="AZ315" s="244"/>
      <c r="BA315" s="244"/>
      <c r="BB315" s="244"/>
      <c r="BC315" s="244"/>
      <c r="BD315" s="244"/>
      <c r="BE315" s="244"/>
      <c r="BF315" s="244"/>
      <c r="BG315" s="244"/>
      <c r="BH315" s="244"/>
      <c r="BI315" s="244"/>
      <c r="BJ315" s="244"/>
      <c r="BK315" s="244"/>
      <c r="BL315" s="244"/>
      <c r="BM315" s="244"/>
      <c r="BN315" s="244"/>
      <c r="BO315" s="244"/>
      <c r="BP315" s="244"/>
      <c r="BQ315" s="244"/>
      <c r="BR315" s="244"/>
      <c r="BS315" s="244"/>
      <c r="BT315" s="244"/>
      <c r="BU315" s="244"/>
      <c r="BV315" s="244"/>
      <c r="BW315" s="244"/>
      <c r="BX315" s="244"/>
      <c r="BY315" s="244"/>
      <c r="BZ315" s="244"/>
      <c r="CA315" s="244"/>
      <c r="CB315" s="244"/>
      <c r="CC315" s="244"/>
      <c r="CD315" s="244"/>
      <c r="CE315" s="244"/>
      <c r="CF315" s="244"/>
      <c r="CG315" s="244"/>
      <c r="CH315" s="244"/>
      <c r="CI315" s="244"/>
      <c r="CJ315" s="244"/>
      <c r="CK315" s="244"/>
      <c r="CL315" s="244"/>
      <c r="CM315" s="244"/>
      <c r="CN315" s="244"/>
      <c r="CO315" s="244"/>
      <c r="CP315" s="244"/>
      <c r="CQ315" s="244"/>
      <c r="CR315" s="244"/>
      <c r="CS315" s="244"/>
      <c r="CT315" s="244"/>
      <c r="CU315" s="244"/>
      <c r="CV315" s="244"/>
      <c r="CW315" s="244"/>
      <c r="CX315" s="244"/>
      <c r="CY315" s="244"/>
      <c r="CZ315" s="244"/>
      <c r="DA315" s="244"/>
      <c r="DB315" s="244"/>
      <c r="DC315" s="244"/>
      <c r="DD315" s="244"/>
      <c r="DE315" s="244"/>
      <c r="DF315" s="244"/>
      <c r="DG315" s="244"/>
      <c r="DH315" s="244"/>
      <c r="DI315" s="244"/>
      <c r="DJ315" s="244"/>
      <c r="DK315" s="244"/>
      <c r="DL315" s="244"/>
      <c r="DM315" s="244"/>
      <c r="DN315" s="244"/>
      <c r="DO315" s="244"/>
      <c r="DP315" s="244"/>
      <c r="DQ315" s="244"/>
      <c r="DR315" s="244"/>
      <c r="DS315" s="244"/>
      <c r="DT315" s="244"/>
      <c r="DU315" s="244"/>
      <c r="DV315" s="244"/>
      <c r="DW315" s="244"/>
      <c r="DX315" s="244"/>
      <c r="DY315" s="244"/>
      <c r="DZ315" s="244"/>
      <c r="EA315" s="244"/>
      <c r="EB315" s="244"/>
      <c r="EC315" s="244"/>
      <c r="ED315" s="244"/>
      <c r="EE315" s="244"/>
      <c r="EF315" s="244"/>
      <c r="EG315" s="244"/>
      <c r="EH315" s="244"/>
      <c r="EI315" s="244"/>
      <c r="EJ315" s="244"/>
      <c r="EK315" s="244"/>
      <c r="EL315" s="244"/>
      <c r="EM315" s="244"/>
      <c r="EN315" s="244"/>
      <c r="EO315" s="244"/>
      <c r="EP315" s="244"/>
      <c r="EQ315" s="244"/>
      <c r="ER315" s="244"/>
      <c r="ES315" s="244"/>
      <c r="ET315" s="244"/>
      <c r="EU315" s="244"/>
      <c r="EV315" s="244"/>
      <c r="EW315" s="244"/>
      <c r="EX315" s="244"/>
      <c r="EY315" s="244"/>
      <c r="EZ315" s="244"/>
      <c r="FA315" s="244"/>
      <c r="FB315" s="244"/>
      <c r="FC315" s="244"/>
      <c r="FD315" s="244"/>
      <c r="FE315" s="244"/>
      <c r="FF315" s="244"/>
      <c r="FG315" s="244"/>
      <c r="FH315" s="244"/>
      <c r="FI315" s="244"/>
      <c r="FJ315" s="244"/>
      <c r="FK315" s="244"/>
      <c r="FL315" s="244"/>
      <c r="FM315" s="244"/>
      <c r="FN315" s="244"/>
      <c r="FO315" s="244"/>
      <c r="FP315" s="244"/>
      <c r="FQ315" s="244"/>
      <c r="FR315" s="244"/>
      <c r="FS315" s="244"/>
      <c r="FT315" s="244"/>
      <c r="FU315" s="244"/>
      <c r="FV315" s="244"/>
      <c r="FW315" s="244"/>
      <c r="FX315" s="244"/>
      <c r="FY315" s="244"/>
      <c r="FZ315" s="244"/>
      <c r="GA315" s="244"/>
      <c r="GB315" s="244"/>
      <c r="GC315" s="244"/>
      <c r="GD315" s="244"/>
      <c r="GE315" s="244"/>
      <c r="GF315" s="244"/>
      <c r="GG315" s="244"/>
      <c r="GH315" s="244"/>
      <c r="GI315" s="244"/>
      <c r="GJ315" s="244"/>
      <c r="GK315" s="244"/>
      <c r="GL315" s="244"/>
      <c r="GM315" s="244"/>
      <c r="GN315" s="244"/>
      <c r="GO315" s="244"/>
      <c r="GP315" s="244"/>
      <c r="GQ315" s="244"/>
      <c r="GR315" s="244"/>
      <c r="GS315" s="244"/>
      <c r="GT315" s="244"/>
      <c r="GU315" s="244"/>
      <c r="GV315" s="244"/>
      <c r="GW315" s="244"/>
      <c r="GX315" s="244"/>
      <c r="GY315" s="244"/>
      <c r="GZ315" s="244"/>
      <c r="HA315" s="244"/>
      <c r="HB315" s="244"/>
      <c r="HC315" s="244"/>
      <c r="HD315" s="244"/>
      <c r="HE315" s="244"/>
      <c r="HF315" s="244"/>
      <c r="HG315" s="244"/>
      <c r="HH315" s="244"/>
      <c r="HI315" s="244"/>
      <c r="HJ315" s="244"/>
      <c r="HK315" s="244"/>
      <c r="HL315" s="244"/>
      <c r="HM315" s="244"/>
      <c r="HN315" s="244"/>
      <c r="HO315" s="244"/>
      <c r="HP315" s="244"/>
      <c r="HQ315" s="244"/>
      <c r="HR315" s="244"/>
      <c r="HS315" s="244"/>
      <c r="HT315" s="244"/>
      <c r="HU315" s="244"/>
      <c r="HV315" s="244"/>
      <c r="HW315" s="244"/>
      <c r="HX315" s="244"/>
      <c r="HY315" s="244"/>
      <c r="HZ315" s="244"/>
      <c r="IA315" s="244"/>
      <c r="IB315" s="244"/>
      <c r="IC315" s="244"/>
      <c r="ID315" s="244"/>
      <c r="IE315" s="244"/>
      <c r="IF315" s="244"/>
      <c r="IG315" s="244"/>
      <c r="IH315" s="244"/>
      <c r="II315" s="244"/>
      <c r="IJ315" s="244"/>
      <c r="IK315" s="244"/>
      <c r="IL315" s="244"/>
    </row>
    <row r="316" s="2" customFormat="1" ht="18" customHeight="1" spans="1:246">
      <c r="A316" s="243" t="s">
        <v>269</v>
      </c>
      <c r="B316" s="230"/>
      <c r="C316" s="157"/>
      <c r="D316" s="235">
        <v>83</v>
      </c>
      <c r="E316" s="232"/>
      <c r="F316" s="233"/>
      <c r="G316" s="247"/>
      <c r="H316" s="244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  <c r="AJ316" s="244"/>
      <c r="AK316" s="244"/>
      <c r="AL316" s="244"/>
      <c r="AM316" s="244"/>
      <c r="AN316" s="244"/>
      <c r="AO316" s="244"/>
      <c r="AP316" s="244"/>
      <c r="AQ316" s="244"/>
      <c r="AR316" s="244"/>
      <c r="AS316" s="244"/>
      <c r="AT316" s="244"/>
      <c r="AU316" s="244"/>
      <c r="AV316" s="244"/>
      <c r="AW316" s="244"/>
      <c r="AX316" s="244"/>
      <c r="AY316" s="244"/>
      <c r="AZ316" s="244"/>
      <c r="BA316" s="244"/>
      <c r="BB316" s="244"/>
      <c r="BC316" s="244"/>
      <c r="BD316" s="244"/>
      <c r="BE316" s="244"/>
      <c r="BF316" s="244"/>
      <c r="BG316" s="244"/>
      <c r="BH316" s="244"/>
      <c r="BI316" s="244"/>
      <c r="BJ316" s="244"/>
      <c r="BK316" s="244"/>
      <c r="BL316" s="244"/>
      <c r="BM316" s="244"/>
      <c r="BN316" s="244"/>
      <c r="BO316" s="244"/>
      <c r="BP316" s="244"/>
      <c r="BQ316" s="244"/>
      <c r="BR316" s="244"/>
      <c r="BS316" s="244"/>
      <c r="BT316" s="244"/>
      <c r="BU316" s="244"/>
      <c r="BV316" s="244"/>
      <c r="BW316" s="244"/>
      <c r="BX316" s="244"/>
      <c r="BY316" s="244"/>
      <c r="BZ316" s="244"/>
      <c r="CA316" s="244"/>
      <c r="CB316" s="244"/>
      <c r="CC316" s="244"/>
      <c r="CD316" s="244"/>
      <c r="CE316" s="244"/>
      <c r="CF316" s="244"/>
      <c r="CG316" s="244"/>
      <c r="CH316" s="244"/>
      <c r="CI316" s="244"/>
      <c r="CJ316" s="244"/>
      <c r="CK316" s="244"/>
      <c r="CL316" s="244"/>
      <c r="CM316" s="244"/>
      <c r="CN316" s="244"/>
      <c r="CO316" s="244"/>
      <c r="CP316" s="244"/>
      <c r="CQ316" s="244"/>
      <c r="CR316" s="244"/>
      <c r="CS316" s="244"/>
      <c r="CT316" s="244"/>
      <c r="CU316" s="244"/>
      <c r="CV316" s="244"/>
      <c r="CW316" s="244"/>
      <c r="CX316" s="244"/>
      <c r="CY316" s="244"/>
      <c r="CZ316" s="244"/>
      <c r="DA316" s="244"/>
      <c r="DB316" s="244"/>
      <c r="DC316" s="244"/>
      <c r="DD316" s="244"/>
      <c r="DE316" s="244"/>
      <c r="DF316" s="244"/>
      <c r="DG316" s="244"/>
      <c r="DH316" s="244"/>
      <c r="DI316" s="244"/>
      <c r="DJ316" s="244"/>
      <c r="DK316" s="244"/>
      <c r="DL316" s="244"/>
      <c r="DM316" s="244"/>
      <c r="DN316" s="244"/>
      <c r="DO316" s="244"/>
      <c r="DP316" s="244"/>
      <c r="DQ316" s="244"/>
      <c r="DR316" s="244"/>
      <c r="DS316" s="244"/>
      <c r="DT316" s="244"/>
      <c r="DU316" s="244"/>
      <c r="DV316" s="244"/>
      <c r="DW316" s="244"/>
      <c r="DX316" s="244"/>
      <c r="DY316" s="244"/>
      <c r="DZ316" s="244"/>
      <c r="EA316" s="244"/>
      <c r="EB316" s="244"/>
      <c r="EC316" s="244"/>
      <c r="ED316" s="244"/>
      <c r="EE316" s="244"/>
      <c r="EF316" s="244"/>
      <c r="EG316" s="244"/>
      <c r="EH316" s="244"/>
      <c r="EI316" s="244"/>
      <c r="EJ316" s="244"/>
      <c r="EK316" s="244"/>
      <c r="EL316" s="244"/>
      <c r="EM316" s="244"/>
      <c r="EN316" s="244"/>
      <c r="EO316" s="244"/>
      <c r="EP316" s="244"/>
      <c r="EQ316" s="244"/>
      <c r="ER316" s="244"/>
      <c r="ES316" s="244"/>
      <c r="ET316" s="244"/>
      <c r="EU316" s="244"/>
      <c r="EV316" s="244"/>
      <c r="EW316" s="244"/>
      <c r="EX316" s="244"/>
      <c r="EY316" s="244"/>
      <c r="EZ316" s="244"/>
      <c r="FA316" s="244"/>
      <c r="FB316" s="244"/>
      <c r="FC316" s="244"/>
      <c r="FD316" s="244"/>
      <c r="FE316" s="244"/>
      <c r="FF316" s="244"/>
      <c r="FG316" s="244"/>
      <c r="FH316" s="244"/>
      <c r="FI316" s="244"/>
      <c r="FJ316" s="244"/>
      <c r="FK316" s="244"/>
      <c r="FL316" s="244"/>
      <c r="FM316" s="244"/>
      <c r="FN316" s="244"/>
      <c r="FO316" s="244"/>
      <c r="FP316" s="244"/>
      <c r="FQ316" s="244"/>
      <c r="FR316" s="244"/>
      <c r="FS316" s="244"/>
      <c r="FT316" s="244"/>
      <c r="FU316" s="244"/>
      <c r="FV316" s="244"/>
      <c r="FW316" s="244"/>
      <c r="FX316" s="244"/>
      <c r="FY316" s="244"/>
      <c r="FZ316" s="244"/>
      <c r="GA316" s="244"/>
      <c r="GB316" s="244"/>
      <c r="GC316" s="244"/>
      <c r="GD316" s="244"/>
      <c r="GE316" s="244"/>
      <c r="GF316" s="244"/>
      <c r="GG316" s="244"/>
      <c r="GH316" s="244"/>
      <c r="GI316" s="244"/>
      <c r="GJ316" s="244"/>
      <c r="GK316" s="244"/>
      <c r="GL316" s="244"/>
      <c r="GM316" s="244"/>
      <c r="GN316" s="244"/>
      <c r="GO316" s="244"/>
      <c r="GP316" s="244"/>
      <c r="GQ316" s="244"/>
      <c r="GR316" s="244"/>
      <c r="GS316" s="244"/>
      <c r="GT316" s="244"/>
      <c r="GU316" s="244"/>
      <c r="GV316" s="244"/>
      <c r="GW316" s="244"/>
      <c r="GX316" s="244"/>
      <c r="GY316" s="244"/>
      <c r="GZ316" s="244"/>
      <c r="HA316" s="244"/>
      <c r="HB316" s="244"/>
      <c r="HC316" s="244"/>
      <c r="HD316" s="244"/>
      <c r="HE316" s="244"/>
      <c r="HF316" s="244"/>
      <c r="HG316" s="244"/>
      <c r="HH316" s="244"/>
      <c r="HI316" s="244"/>
      <c r="HJ316" s="244"/>
      <c r="HK316" s="244"/>
      <c r="HL316" s="244"/>
      <c r="HM316" s="244"/>
      <c r="HN316" s="244"/>
      <c r="HO316" s="244"/>
      <c r="HP316" s="244"/>
      <c r="HQ316" s="244"/>
      <c r="HR316" s="244"/>
      <c r="HS316" s="244"/>
      <c r="HT316" s="244"/>
      <c r="HU316" s="244"/>
      <c r="HV316" s="244"/>
      <c r="HW316" s="244"/>
      <c r="HX316" s="244"/>
      <c r="HY316" s="244"/>
      <c r="HZ316" s="244"/>
      <c r="IA316" s="244"/>
      <c r="IB316" s="244"/>
      <c r="IC316" s="244"/>
      <c r="ID316" s="244"/>
      <c r="IE316" s="244"/>
      <c r="IF316" s="244"/>
      <c r="IG316" s="244"/>
      <c r="IH316" s="244"/>
      <c r="II316" s="244"/>
      <c r="IJ316" s="244"/>
      <c r="IK316" s="244"/>
      <c r="IL316" s="244"/>
    </row>
    <row r="317" s="2" customFormat="1" ht="18" customHeight="1" spans="1:246">
      <c r="A317" s="243" t="s">
        <v>270</v>
      </c>
      <c r="B317" s="226">
        <f>B318+B322+B325</f>
        <v>24840</v>
      </c>
      <c r="C317" s="226"/>
      <c r="D317" s="226">
        <f>D318+D322+D325</f>
        <v>19970</v>
      </c>
      <c r="E317" s="226"/>
      <c r="F317" s="227">
        <f>D317/B317*100</f>
        <v>80.3945249597424</v>
      </c>
      <c r="G317" s="228"/>
      <c r="H317" s="244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  <c r="AJ317" s="244"/>
      <c r="AK317" s="244"/>
      <c r="AL317" s="244"/>
      <c r="AM317" s="244"/>
      <c r="AN317" s="244"/>
      <c r="AO317" s="244"/>
      <c r="AP317" s="244"/>
      <c r="AQ317" s="244"/>
      <c r="AR317" s="244"/>
      <c r="AS317" s="244"/>
      <c r="AT317" s="244"/>
      <c r="AU317" s="244"/>
      <c r="AV317" s="244"/>
      <c r="AW317" s="244"/>
      <c r="AX317" s="244"/>
      <c r="AY317" s="244"/>
      <c r="AZ317" s="244"/>
      <c r="BA317" s="244"/>
      <c r="BB317" s="244"/>
      <c r="BC317" s="244"/>
      <c r="BD317" s="244"/>
      <c r="BE317" s="244"/>
      <c r="BF317" s="244"/>
      <c r="BG317" s="244"/>
      <c r="BH317" s="244"/>
      <c r="BI317" s="244"/>
      <c r="BJ317" s="244"/>
      <c r="BK317" s="244"/>
      <c r="BL317" s="244"/>
      <c r="BM317" s="244"/>
      <c r="BN317" s="244"/>
      <c r="BO317" s="244"/>
      <c r="BP317" s="244"/>
      <c r="BQ317" s="244"/>
      <c r="BR317" s="244"/>
      <c r="BS317" s="244"/>
      <c r="BT317" s="244"/>
      <c r="BU317" s="244"/>
      <c r="BV317" s="244"/>
      <c r="BW317" s="244"/>
      <c r="BX317" s="244"/>
      <c r="BY317" s="244"/>
      <c r="BZ317" s="244"/>
      <c r="CA317" s="244"/>
      <c r="CB317" s="244"/>
      <c r="CC317" s="244"/>
      <c r="CD317" s="244"/>
      <c r="CE317" s="244"/>
      <c r="CF317" s="244"/>
      <c r="CG317" s="244"/>
      <c r="CH317" s="244"/>
      <c r="CI317" s="244"/>
      <c r="CJ317" s="244"/>
      <c r="CK317" s="244"/>
      <c r="CL317" s="244"/>
      <c r="CM317" s="244"/>
      <c r="CN317" s="244"/>
      <c r="CO317" s="244"/>
      <c r="CP317" s="244"/>
      <c r="CQ317" s="244"/>
      <c r="CR317" s="244"/>
      <c r="CS317" s="244"/>
      <c r="CT317" s="244"/>
      <c r="CU317" s="244"/>
      <c r="CV317" s="244"/>
      <c r="CW317" s="244"/>
      <c r="CX317" s="244"/>
      <c r="CY317" s="244"/>
      <c r="CZ317" s="244"/>
      <c r="DA317" s="244"/>
      <c r="DB317" s="244"/>
      <c r="DC317" s="244"/>
      <c r="DD317" s="244"/>
      <c r="DE317" s="244"/>
      <c r="DF317" s="244"/>
      <c r="DG317" s="244"/>
      <c r="DH317" s="244"/>
      <c r="DI317" s="244"/>
      <c r="DJ317" s="244"/>
      <c r="DK317" s="244"/>
      <c r="DL317" s="244"/>
      <c r="DM317" s="244"/>
      <c r="DN317" s="244"/>
      <c r="DO317" s="244"/>
      <c r="DP317" s="244"/>
      <c r="DQ317" s="244"/>
      <c r="DR317" s="244"/>
      <c r="DS317" s="244"/>
      <c r="DT317" s="244"/>
      <c r="DU317" s="244"/>
      <c r="DV317" s="244"/>
      <c r="DW317" s="244"/>
      <c r="DX317" s="244"/>
      <c r="DY317" s="244"/>
      <c r="DZ317" s="244"/>
      <c r="EA317" s="244"/>
      <c r="EB317" s="244"/>
      <c r="EC317" s="244"/>
      <c r="ED317" s="244"/>
      <c r="EE317" s="244"/>
      <c r="EF317" s="244"/>
      <c r="EG317" s="244"/>
      <c r="EH317" s="244"/>
      <c r="EI317" s="244"/>
      <c r="EJ317" s="244"/>
      <c r="EK317" s="244"/>
      <c r="EL317" s="244"/>
      <c r="EM317" s="244"/>
      <c r="EN317" s="244"/>
      <c r="EO317" s="244"/>
      <c r="EP317" s="244"/>
      <c r="EQ317" s="244"/>
      <c r="ER317" s="244"/>
      <c r="ES317" s="244"/>
      <c r="ET317" s="244"/>
      <c r="EU317" s="244"/>
      <c r="EV317" s="244"/>
      <c r="EW317" s="244"/>
      <c r="EX317" s="244"/>
      <c r="EY317" s="244"/>
      <c r="EZ317" s="244"/>
      <c r="FA317" s="244"/>
      <c r="FB317" s="244"/>
      <c r="FC317" s="244"/>
      <c r="FD317" s="244"/>
      <c r="FE317" s="244"/>
      <c r="FF317" s="244"/>
      <c r="FG317" s="244"/>
      <c r="FH317" s="244"/>
      <c r="FI317" s="244"/>
      <c r="FJ317" s="244"/>
      <c r="FK317" s="244"/>
      <c r="FL317" s="244"/>
      <c r="FM317" s="244"/>
      <c r="FN317" s="244"/>
      <c r="FO317" s="244"/>
      <c r="FP317" s="244"/>
      <c r="FQ317" s="244"/>
      <c r="FR317" s="244"/>
      <c r="FS317" s="244"/>
      <c r="FT317" s="244"/>
      <c r="FU317" s="244"/>
      <c r="FV317" s="244"/>
      <c r="FW317" s="244"/>
      <c r="FX317" s="244"/>
      <c r="FY317" s="244"/>
      <c r="FZ317" s="244"/>
      <c r="GA317" s="244"/>
      <c r="GB317" s="244"/>
      <c r="GC317" s="244"/>
      <c r="GD317" s="244"/>
      <c r="GE317" s="244"/>
      <c r="GF317" s="244"/>
      <c r="GG317" s="244"/>
      <c r="GH317" s="244"/>
      <c r="GI317" s="244"/>
      <c r="GJ317" s="244"/>
      <c r="GK317" s="244"/>
      <c r="GL317" s="244"/>
      <c r="GM317" s="244"/>
      <c r="GN317" s="244"/>
      <c r="GO317" s="244"/>
      <c r="GP317" s="244"/>
      <c r="GQ317" s="244"/>
      <c r="GR317" s="244"/>
      <c r="GS317" s="244"/>
      <c r="GT317" s="244"/>
      <c r="GU317" s="244"/>
      <c r="GV317" s="244"/>
      <c r="GW317" s="244"/>
      <c r="GX317" s="244"/>
      <c r="GY317" s="244"/>
      <c r="GZ317" s="244"/>
      <c r="HA317" s="244"/>
      <c r="HB317" s="244"/>
      <c r="HC317" s="244"/>
      <c r="HD317" s="244"/>
      <c r="HE317" s="244"/>
      <c r="HF317" s="244"/>
      <c r="HG317" s="244"/>
      <c r="HH317" s="244"/>
      <c r="HI317" s="244"/>
      <c r="HJ317" s="244"/>
      <c r="HK317" s="244"/>
      <c r="HL317" s="244"/>
      <c r="HM317" s="244"/>
      <c r="HN317" s="244"/>
      <c r="HO317" s="244"/>
      <c r="HP317" s="244"/>
      <c r="HQ317" s="244"/>
      <c r="HR317" s="244"/>
      <c r="HS317" s="244"/>
      <c r="HT317" s="244"/>
      <c r="HU317" s="244"/>
      <c r="HV317" s="244"/>
      <c r="HW317" s="244"/>
      <c r="HX317" s="244"/>
      <c r="HY317" s="244"/>
      <c r="HZ317" s="244"/>
      <c r="IA317" s="244"/>
      <c r="IB317" s="244"/>
      <c r="IC317" s="244"/>
      <c r="ID317" s="244"/>
      <c r="IE317" s="244"/>
      <c r="IF317" s="244"/>
      <c r="IG317" s="244"/>
      <c r="IH317" s="244"/>
      <c r="II317" s="244"/>
      <c r="IJ317" s="244"/>
      <c r="IK317" s="244"/>
      <c r="IL317" s="244"/>
    </row>
    <row r="318" s="2" customFormat="1" ht="18" customHeight="1" spans="1:246">
      <c r="A318" s="243" t="s">
        <v>271</v>
      </c>
      <c r="B318" s="226">
        <f>SUM(B319:B321)</f>
        <v>24786</v>
      </c>
      <c r="C318" s="226"/>
      <c r="D318" s="226">
        <f>SUM(D319:D321)</f>
        <v>19903</v>
      </c>
      <c r="E318" s="226"/>
      <c r="F318" s="227">
        <v>0</v>
      </c>
      <c r="G318" s="245"/>
      <c r="H318" s="244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  <c r="AJ318" s="244"/>
      <c r="AK318" s="244"/>
      <c r="AL318" s="244"/>
      <c r="AM318" s="244"/>
      <c r="AN318" s="244"/>
      <c r="AO318" s="244"/>
      <c r="AP318" s="244"/>
      <c r="AQ318" s="244"/>
      <c r="AR318" s="244"/>
      <c r="AS318" s="244"/>
      <c r="AT318" s="244"/>
      <c r="AU318" s="244"/>
      <c r="AV318" s="244"/>
      <c r="AW318" s="244"/>
      <c r="AX318" s="244"/>
      <c r="AY318" s="244"/>
      <c r="AZ318" s="244"/>
      <c r="BA318" s="244"/>
      <c r="BB318" s="244"/>
      <c r="BC318" s="244"/>
      <c r="BD318" s="244"/>
      <c r="BE318" s="244"/>
      <c r="BF318" s="244"/>
      <c r="BG318" s="244"/>
      <c r="BH318" s="244"/>
      <c r="BI318" s="244"/>
      <c r="BJ318" s="244"/>
      <c r="BK318" s="244"/>
      <c r="BL318" s="244"/>
      <c r="BM318" s="244"/>
      <c r="BN318" s="244"/>
      <c r="BO318" s="244"/>
      <c r="BP318" s="244"/>
      <c r="BQ318" s="244"/>
      <c r="BR318" s="244"/>
      <c r="BS318" s="244"/>
      <c r="BT318" s="244"/>
      <c r="BU318" s="244"/>
      <c r="BV318" s="244"/>
      <c r="BW318" s="244"/>
      <c r="BX318" s="244"/>
      <c r="BY318" s="244"/>
      <c r="BZ318" s="244"/>
      <c r="CA318" s="244"/>
      <c r="CB318" s="244"/>
      <c r="CC318" s="244"/>
      <c r="CD318" s="244"/>
      <c r="CE318" s="244"/>
      <c r="CF318" s="244"/>
      <c r="CG318" s="244"/>
      <c r="CH318" s="244"/>
      <c r="CI318" s="244"/>
      <c r="CJ318" s="244"/>
      <c r="CK318" s="244"/>
      <c r="CL318" s="244"/>
      <c r="CM318" s="244"/>
      <c r="CN318" s="244"/>
      <c r="CO318" s="244"/>
      <c r="CP318" s="244"/>
      <c r="CQ318" s="244"/>
      <c r="CR318" s="244"/>
      <c r="CS318" s="244"/>
      <c r="CT318" s="244"/>
      <c r="CU318" s="244"/>
      <c r="CV318" s="244"/>
      <c r="CW318" s="244"/>
      <c r="CX318" s="244"/>
      <c r="CY318" s="244"/>
      <c r="CZ318" s="244"/>
      <c r="DA318" s="244"/>
      <c r="DB318" s="244"/>
      <c r="DC318" s="244"/>
      <c r="DD318" s="244"/>
      <c r="DE318" s="244"/>
      <c r="DF318" s="244"/>
      <c r="DG318" s="244"/>
      <c r="DH318" s="244"/>
      <c r="DI318" s="244"/>
      <c r="DJ318" s="244"/>
      <c r="DK318" s="244"/>
      <c r="DL318" s="244"/>
      <c r="DM318" s="244"/>
      <c r="DN318" s="244"/>
      <c r="DO318" s="244"/>
      <c r="DP318" s="244"/>
      <c r="DQ318" s="244"/>
      <c r="DR318" s="244"/>
      <c r="DS318" s="244"/>
      <c r="DT318" s="244"/>
      <c r="DU318" s="244"/>
      <c r="DV318" s="244"/>
      <c r="DW318" s="244"/>
      <c r="DX318" s="244"/>
      <c r="DY318" s="244"/>
      <c r="DZ318" s="244"/>
      <c r="EA318" s="244"/>
      <c r="EB318" s="244"/>
      <c r="EC318" s="244"/>
      <c r="ED318" s="244"/>
      <c r="EE318" s="244"/>
      <c r="EF318" s="244"/>
      <c r="EG318" s="244"/>
      <c r="EH318" s="244"/>
      <c r="EI318" s="244"/>
      <c r="EJ318" s="244"/>
      <c r="EK318" s="244"/>
      <c r="EL318" s="244"/>
      <c r="EM318" s="244"/>
      <c r="EN318" s="244"/>
      <c r="EO318" s="244"/>
      <c r="EP318" s="244"/>
      <c r="EQ318" s="244"/>
      <c r="ER318" s="244"/>
      <c r="ES318" s="244"/>
      <c r="ET318" s="244"/>
      <c r="EU318" s="244"/>
      <c r="EV318" s="244"/>
      <c r="EW318" s="244"/>
      <c r="EX318" s="244"/>
      <c r="EY318" s="244"/>
      <c r="EZ318" s="244"/>
      <c r="FA318" s="244"/>
      <c r="FB318" s="244"/>
      <c r="FC318" s="244"/>
      <c r="FD318" s="244"/>
      <c r="FE318" s="244"/>
      <c r="FF318" s="244"/>
      <c r="FG318" s="244"/>
      <c r="FH318" s="244"/>
      <c r="FI318" s="244"/>
      <c r="FJ318" s="244"/>
      <c r="FK318" s="244"/>
      <c r="FL318" s="244"/>
      <c r="FM318" s="244"/>
      <c r="FN318" s="244"/>
      <c r="FO318" s="244"/>
      <c r="FP318" s="244"/>
      <c r="FQ318" s="244"/>
      <c r="FR318" s="244"/>
      <c r="FS318" s="244"/>
      <c r="FT318" s="244"/>
      <c r="FU318" s="244"/>
      <c r="FV318" s="244"/>
      <c r="FW318" s="244"/>
      <c r="FX318" s="244"/>
      <c r="FY318" s="244"/>
      <c r="FZ318" s="244"/>
      <c r="GA318" s="244"/>
      <c r="GB318" s="244"/>
      <c r="GC318" s="244"/>
      <c r="GD318" s="244"/>
      <c r="GE318" s="244"/>
      <c r="GF318" s="244"/>
      <c r="GG318" s="244"/>
      <c r="GH318" s="244"/>
      <c r="GI318" s="244"/>
      <c r="GJ318" s="244"/>
      <c r="GK318" s="244"/>
      <c r="GL318" s="244"/>
      <c r="GM318" s="244"/>
      <c r="GN318" s="244"/>
      <c r="GO318" s="244"/>
      <c r="GP318" s="244"/>
      <c r="GQ318" s="244"/>
      <c r="GR318" s="244"/>
      <c r="GS318" s="244"/>
      <c r="GT318" s="244"/>
      <c r="GU318" s="244"/>
      <c r="GV318" s="244"/>
      <c r="GW318" s="244"/>
      <c r="GX318" s="244"/>
      <c r="GY318" s="244"/>
      <c r="GZ318" s="244"/>
      <c r="HA318" s="244"/>
      <c r="HB318" s="244"/>
      <c r="HC318" s="244"/>
      <c r="HD318" s="244"/>
      <c r="HE318" s="244"/>
      <c r="HF318" s="244"/>
      <c r="HG318" s="244"/>
      <c r="HH318" s="244"/>
      <c r="HI318" s="244"/>
      <c r="HJ318" s="244"/>
      <c r="HK318" s="244"/>
      <c r="HL318" s="244"/>
      <c r="HM318" s="244"/>
      <c r="HN318" s="244"/>
      <c r="HO318" s="244"/>
      <c r="HP318" s="244"/>
      <c r="HQ318" s="244"/>
      <c r="HR318" s="244"/>
      <c r="HS318" s="244"/>
      <c r="HT318" s="244"/>
      <c r="HU318" s="244"/>
      <c r="HV318" s="244"/>
      <c r="HW318" s="244"/>
      <c r="HX318" s="244"/>
      <c r="HY318" s="244"/>
      <c r="HZ318" s="244"/>
      <c r="IA318" s="244"/>
      <c r="IB318" s="244"/>
      <c r="IC318" s="244"/>
      <c r="ID318" s="244"/>
      <c r="IE318" s="244"/>
      <c r="IF318" s="244"/>
      <c r="IG318" s="244"/>
      <c r="IH318" s="244"/>
      <c r="II318" s="244"/>
      <c r="IJ318" s="244"/>
      <c r="IK318" s="244"/>
      <c r="IL318" s="244"/>
    </row>
    <row r="319" s="2" customFormat="1" ht="18" customHeight="1" spans="1:246">
      <c r="A319" s="243" t="s">
        <v>201</v>
      </c>
      <c r="B319" s="230">
        <v>63</v>
      </c>
      <c r="C319" s="157"/>
      <c r="D319" s="235">
        <v>113</v>
      </c>
      <c r="E319" s="232"/>
      <c r="F319" s="233"/>
      <c r="G319" s="245"/>
      <c r="H319" s="244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  <c r="AJ319" s="244"/>
      <c r="AK319" s="244"/>
      <c r="AL319" s="244"/>
      <c r="AM319" s="244"/>
      <c r="AN319" s="244"/>
      <c r="AO319" s="244"/>
      <c r="AP319" s="244"/>
      <c r="AQ319" s="244"/>
      <c r="AR319" s="244"/>
      <c r="AS319" s="244"/>
      <c r="AT319" s="244"/>
      <c r="AU319" s="244"/>
      <c r="AV319" s="244"/>
      <c r="AW319" s="244"/>
      <c r="AX319" s="244"/>
      <c r="AY319" s="244"/>
      <c r="AZ319" s="244"/>
      <c r="BA319" s="244"/>
      <c r="BB319" s="244"/>
      <c r="BC319" s="244"/>
      <c r="BD319" s="244"/>
      <c r="BE319" s="244"/>
      <c r="BF319" s="244"/>
      <c r="BG319" s="244"/>
      <c r="BH319" s="244"/>
      <c r="BI319" s="244"/>
      <c r="BJ319" s="244"/>
      <c r="BK319" s="244"/>
      <c r="BL319" s="244"/>
      <c r="BM319" s="244"/>
      <c r="BN319" s="244"/>
      <c r="BO319" s="244"/>
      <c r="BP319" s="244"/>
      <c r="BQ319" s="244"/>
      <c r="BR319" s="244"/>
      <c r="BS319" s="244"/>
      <c r="BT319" s="244"/>
      <c r="BU319" s="244"/>
      <c r="BV319" s="244"/>
      <c r="BW319" s="244"/>
      <c r="BX319" s="244"/>
      <c r="BY319" s="244"/>
      <c r="BZ319" s="244"/>
      <c r="CA319" s="244"/>
      <c r="CB319" s="244"/>
      <c r="CC319" s="244"/>
      <c r="CD319" s="244"/>
      <c r="CE319" s="244"/>
      <c r="CF319" s="244"/>
      <c r="CG319" s="244"/>
      <c r="CH319" s="244"/>
      <c r="CI319" s="244"/>
      <c r="CJ319" s="244"/>
      <c r="CK319" s="244"/>
      <c r="CL319" s="244"/>
      <c r="CM319" s="244"/>
      <c r="CN319" s="244"/>
      <c r="CO319" s="244"/>
      <c r="CP319" s="244"/>
      <c r="CQ319" s="244"/>
      <c r="CR319" s="244"/>
      <c r="CS319" s="244"/>
      <c r="CT319" s="244"/>
      <c r="CU319" s="244"/>
      <c r="CV319" s="244"/>
      <c r="CW319" s="244"/>
      <c r="CX319" s="244"/>
      <c r="CY319" s="244"/>
      <c r="CZ319" s="244"/>
      <c r="DA319" s="244"/>
      <c r="DB319" s="244"/>
      <c r="DC319" s="244"/>
      <c r="DD319" s="244"/>
      <c r="DE319" s="244"/>
      <c r="DF319" s="244"/>
      <c r="DG319" s="244"/>
      <c r="DH319" s="244"/>
      <c r="DI319" s="244"/>
      <c r="DJ319" s="244"/>
      <c r="DK319" s="244"/>
      <c r="DL319" s="244"/>
      <c r="DM319" s="244"/>
      <c r="DN319" s="244"/>
      <c r="DO319" s="244"/>
      <c r="DP319" s="244"/>
      <c r="DQ319" s="244"/>
      <c r="DR319" s="244"/>
      <c r="DS319" s="244"/>
      <c r="DT319" s="244"/>
      <c r="DU319" s="244"/>
      <c r="DV319" s="244"/>
      <c r="DW319" s="244"/>
      <c r="DX319" s="244"/>
      <c r="DY319" s="244"/>
      <c r="DZ319" s="244"/>
      <c r="EA319" s="244"/>
      <c r="EB319" s="244"/>
      <c r="EC319" s="244"/>
      <c r="ED319" s="244"/>
      <c r="EE319" s="244"/>
      <c r="EF319" s="244"/>
      <c r="EG319" s="244"/>
      <c r="EH319" s="244"/>
      <c r="EI319" s="244"/>
      <c r="EJ319" s="244"/>
      <c r="EK319" s="244"/>
      <c r="EL319" s="244"/>
      <c r="EM319" s="244"/>
      <c r="EN319" s="244"/>
      <c r="EO319" s="244"/>
      <c r="EP319" s="244"/>
      <c r="EQ319" s="244"/>
      <c r="ER319" s="244"/>
      <c r="ES319" s="244"/>
      <c r="ET319" s="244"/>
      <c r="EU319" s="244"/>
      <c r="EV319" s="244"/>
      <c r="EW319" s="244"/>
      <c r="EX319" s="244"/>
      <c r="EY319" s="244"/>
      <c r="EZ319" s="244"/>
      <c r="FA319" s="244"/>
      <c r="FB319" s="244"/>
      <c r="FC319" s="244"/>
      <c r="FD319" s="244"/>
      <c r="FE319" s="244"/>
      <c r="FF319" s="244"/>
      <c r="FG319" s="244"/>
      <c r="FH319" s="244"/>
      <c r="FI319" s="244"/>
      <c r="FJ319" s="244"/>
      <c r="FK319" s="244"/>
      <c r="FL319" s="244"/>
      <c r="FM319" s="244"/>
      <c r="FN319" s="244"/>
      <c r="FO319" s="244"/>
      <c r="FP319" s="244"/>
      <c r="FQ319" s="244"/>
      <c r="FR319" s="244"/>
      <c r="FS319" s="244"/>
      <c r="FT319" s="244"/>
      <c r="FU319" s="244"/>
      <c r="FV319" s="244"/>
      <c r="FW319" s="244"/>
      <c r="FX319" s="244"/>
      <c r="FY319" s="244"/>
      <c r="FZ319" s="244"/>
      <c r="GA319" s="244"/>
      <c r="GB319" s="244"/>
      <c r="GC319" s="244"/>
      <c r="GD319" s="244"/>
      <c r="GE319" s="244"/>
      <c r="GF319" s="244"/>
      <c r="GG319" s="244"/>
      <c r="GH319" s="244"/>
      <c r="GI319" s="244"/>
      <c r="GJ319" s="244"/>
      <c r="GK319" s="244"/>
      <c r="GL319" s="244"/>
      <c r="GM319" s="244"/>
      <c r="GN319" s="244"/>
      <c r="GO319" s="244"/>
      <c r="GP319" s="244"/>
      <c r="GQ319" s="244"/>
      <c r="GR319" s="244"/>
      <c r="GS319" s="244"/>
      <c r="GT319" s="244"/>
      <c r="GU319" s="244"/>
      <c r="GV319" s="244"/>
      <c r="GW319" s="244"/>
      <c r="GX319" s="244"/>
      <c r="GY319" s="244"/>
      <c r="GZ319" s="244"/>
      <c r="HA319" s="244"/>
      <c r="HB319" s="244"/>
      <c r="HC319" s="244"/>
      <c r="HD319" s="244"/>
      <c r="HE319" s="244"/>
      <c r="HF319" s="244"/>
      <c r="HG319" s="244"/>
      <c r="HH319" s="244"/>
      <c r="HI319" s="244"/>
      <c r="HJ319" s="244"/>
      <c r="HK319" s="244"/>
      <c r="HL319" s="244"/>
      <c r="HM319" s="244"/>
      <c r="HN319" s="244"/>
      <c r="HO319" s="244"/>
      <c r="HP319" s="244"/>
      <c r="HQ319" s="244"/>
      <c r="HR319" s="244"/>
      <c r="HS319" s="244"/>
      <c r="HT319" s="244"/>
      <c r="HU319" s="244"/>
      <c r="HV319" s="244"/>
      <c r="HW319" s="244"/>
      <c r="HX319" s="244"/>
      <c r="HY319" s="244"/>
      <c r="HZ319" s="244"/>
      <c r="IA319" s="244"/>
      <c r="IB319" s="244"/>
      <c r="IC319" s="244"/>
      <c r="ID319" s="244"/>
      <c r="IE319" s="244"/>
      <c r="IF319" s="244"/>
      <c r="IG319" s="244"/>
      <c r="IH319" s="244"/>
      <c r="II319" s="244"/>
      <c r="IJ319" s="244"/>
      <c r="IK319" s="244"/>
      <c r="IL319" s="244"/>
    </row>
    <row r="320" s="2" customFormat="1" ht="18" customHeight="1" spans="1:246">
      <c r="A320" s="243" t="s">
        <v>272</v>
      </c>
      <c r="B320" s="230">
        <v>24521</v>
      </c>
      <c r="C320" s="157"/>
      <c r="D320" s="235">
        <v>19278</v>
      </c>
      <c r="E320" s="232"/>
      <c r="F320" s="233"/>
      <c r="G320" s="245"/>
      <c r="H320" s="244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  <c r="AJ320" s="244"/>
      <c r="AK320" s="244"/>
      <c r="AL320" s="244"/>
      <c r="AM320" s="244"/>
      <c r="AN320" s="244"/>
      <c r="AO320" s="244"/>
      <c r="AP320" s="244"/>
      <c r="AQ320" s="244"/>
      <c r="AR320" s="244"/>
      <c r="AS320" s="244"/>
      <c r="AT320" s="244"/>
      <c r="AU320" s="244"/>
      <c r="AV320" s="244"/>
      <c r="AW320" s="244"/>
      <c r="AX320" s="244"/>
      <c r="AY320" s="244"/>
      <c r="AZ320" s="244"/>
      <c r="BA320" s="244"/>
      <c r="BB320" s="244"/>
      <c r="BC320" s="244"/>
      <c r="BD320" s="244"/>
      <c r="BE320" s="244"/>
      <c r="BF320" s="244"/>
      <c r="BG320" s="244"/>
      <c r="BH320" s="244"/>
      <c r="BI320" s="244"/>
      <c r="BJ320" s="244"/>
      <c r="BK320" s="244"/>
      <c r="BL320" s="244"/>
      <c r="BM320" s="244"/>
      <c r="BN320" s="244"/>
      <c r="BO320" s="244"/>
      <c r="BP320" s="244"/>
      <c r="BQ320" s="244"/>
      <c r="BR320" s="244"/>
      <c r="BS320" s="244"/>
      <c r="BT320" s="244"/>
      <c r="BU320" s="244"/>
      <c r="BV320" s="244"/>
      <c r="BW320" s="244"/>
      <c r="BX320" s="244"/>
      <c r="BY320" s="244"/>
      <c r="BZ320" s="244"/>
      <c r="CA320" s="244"/>
      <c r="CB320" s="244"/>
      <c r="CC320" s="244"/>
      <c r="CD320" s="244"/>
      <c r="CE320" s="244"/>
      <c r="CF320" s="244"/>
      <c r="CG320" s="244"/>
      <c r="CH320" s="244"/>
      <c r="CI320" s="244"/>
      <c r="CJ320" s="244"/>
      <c r="CK320" s="244"/>
      <c r="CL320" s="244"/>
      <c r="CM320" s="244"/>
      <c r="CN320" s="244"/>
      <c r="CO320" s="244"/>
      <c r="CP320" s="244"/>
      <c r="CQ320" s="244"/>
      <c r="CR320" s="244"/>
      <c r="CS320" s="244"/>
      <c r="CT320" s="244"/>
      <c r="CU320" s="244"/>
      <c r="CV320" s="244"/>
      <c r="CW320" s="244"/>
      <c r="CX320" s="244"/>
      <c r="CY320" s="244"/>
      <c r="CZ320" s="244"/>
      <c r="DA320" s="244"/>
      <c r="DB320" s="244"/>
      <c r="DC320" s="244"/>
      <c r="DD320" s="244"/>
      <c r="DE320" s="244"/>
      <c r="DF320" s="244"/>
      <c r="DG320" s="244"/>
      <c r="DH320" s="244"/>
      <c r="DI320" s="244"/>
      <c r="DJ320" s="244"/>
      <c r="DK320" s="244"/>
      <c r="DL320" s="244"/>
      <c r="DM320" s="244"/>
      <c r="DN320" s="244"/>
      <c r="DO320" s="244"/>
      <c r="DP320" s="244"/>
      <c r="DQ320" s="244"/>
      <c r="DR320" s="244"/>
      <c r="DS320" s="244"/>
      <c r="DT320" s="244"/>
      <c r="DU320" s="244"/>
      <c r="DV320" s="244"/>
      <c r="DW320" s="244"/>
      <c r="DX320" s="244"/>
      <c r="DY320" s="244"/>
      <c r="DZ320" s="244"/>
      <c r="EA320" s="244"/>
      <c r="EB320" s="244"/>
      <c r="EC320" s="244"/>
      <c r="ED320" s="244"/>
      <c r="EE320" s="244"/>
      <c r="EF320" s="244"/>
      <c r="EG320" s="244"/>
      <c r="EH320" s="244"/>
      <c r="EI320" s="244"/>
      <c r="EJ320" s="244"/>
      <c r="EK320" s="244"/>
      <c r="EL320" s="244"/>
      <c r="EM320" s="244"/>
      <c r="EN320" s="244"/>
      <c r="EO320" s="244"/>
      <c r="EP320" s="244"/>
      <c r="EQ320" s="244"/>
      <c r="ER320" s="244"/>
      <c r="ES320" s="244"/>
      <c r="ET320" s="244"/>
      <c r="EU320" s="244"/>
      <c r="EV320" s="244"/>
      <c r="EW320" s="244"/>
      <c r="EX320" s="244"/>
      <c r="EY320" s="244"/>
      <c r="EZ320" s="244"/>
      <c r="FA320" s="244"/>
      <c r="FB320" s="244"/>
      <c r="FC320" s="244"/>
      <c r="FD320" s="244"/>
      <c r="FE320" s="244"/>
      <c r="FF320" s="244"/>
      <c r="FG320" s="244"/>
      <c r="FH320" s="244"/>
      <c r="FI320" s="244"/>
      <c r="FJ320" s="244"/>
      <c r="FK320" s="244"/>
      <c r="FL320" s="244"/>
      <c r="FM320" s="244"/>
      <c r="FN320" s="244"/>
      <c r="FO320" s="244"/>
      <c r="FP320" s="244"/>
      <c r="FQ320" s="244"/>
      <c r="FR320" s="244"/>
      <c r="FS320" s="244"/>
      <c r="FT320" s="244"/>
      <c r="FU320" s="244"/>
      <c r="FV320" s="244"/>
      <c r="FW320" s="244"/>
      <c r="FX320" s="244"/>
      <c r="FY320" s="244"/>
      <c r="FZ320" s="244"/>
      <c r="GA320" s="244"/>
      <c r="GB320" s="244"/>
      <c r="GC320" s="244"/>
      <c r="GD320" s="244"/>
      <c r="GE320" s="244"/>
      <c r="GF320" s="244"/>
      <c r="GG320" s="244"/>
      <c r="GH320" s="244"/>
      <c r="GI320" s="244"/>
      <c r="GJ320" s="244"/>
      <c r="GK320" s="244"/>
      <c r="GL320" s="244"/>
      <c r="GM320" s="244"/>
      <c r="GN320" s="244"/>
      <c r="GO320" s="244"/>
      <c r="GP320" s="244"/>
      <c r="GQ320" s="244"/>
      <c r="GR320" s="244"/>
      <c r="GS320" s="244"/>
      <c r="GT320" s="244"/>
      <c r="GU320" s="244"/>
      <c r="GV320" s="244"/>
      <c r="GW320" s="244"/>
      <c r="GX320" s="244"/>
      <c r="GY320" s="244"/>
      <c r="GZ320" s="244"/>
      <c r="HA320" s="244"/>
      <c r="HB320" s="244"/>
      <c r="HC320" s="244"/>
      <c r="HD320" s="244"/>
      <c r="HE320" s="244"/>
      <c r="HF320" s="244"/>
      <c r="HG320" s="244"/>
      <c r="HH320" s="244"/>
      <c r="HI320" s="244"/>
      <c r="HJ320" s="244"/>
      <c r="HK320" s="244"/>
      <c r="HL320" s="244"/>
      <c r="HM320" s="244"/>
      <c r="HN320" s="244"/>
      <c r="HO320" s="244"/>
      <c r="HP320" s="244"/>
      <c r="HQ320" s="244"/>
      <c r="HR320" s="244"/>
      <c r="HS320" s="244"/>
      <c r="HT320" s="244"/>
      <c r="HU320" s="244"/>
      <c r="HV320" s="244"/>
      <c r="HW320" s="244"/>
      <c r="HX320" s="244"/>
      <c r="HY320" s="244"/>
      <c r="HZ320" s="244"/>
      <c r="IA320" s="244"/>
      <c r="IB320" s="244"/>
      <c r="IC320" s="244"/>
      <c r="ID320" s="244"/>
      <c r="IE320" s="244"/>
      <c r="IF320" s="244"/>
      <c r="IG320" s="244"/>
      <c r="IH320" s="244"/>
      <c r="II320" s="244"/>
      <c r="IJ320" s="244"/>
      <c r="IK320" s="244"/>
      <c r="IL320" s="244"/>
    </row>
    <row r="321" s="2" customFormat="1" ht="18" customHeight="1" spans="1:246">
      <c r="A321" s="243" t="s">
        <v>209</v>
      </c>
      <c r="B321" s="230">
        <v>202</v>
      </c>
      <c r="C321" s="157"/>
      <c r="D321" s="235">
        <v>512</v>
      </c>
      <c r="E321" s="232"/>
      <c r="F321" s="233"/>
      <c r="G321" s="245"/>
      <c r="H321" s="244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  <c r="AJ321" s="244"/>
      <c r="AK321" s="244"/>
      <c r="AL321" s="244"/>
      <c r="AM321" s="244"/>
      <c r="AN321" s="244"/>
      <c r="AO321" s="244"/>
      <c r="AP321" s="244"/>
      <c r="AQ321" s="244"/>
      <c r="AR321" s="244"/>
      <c r="AS321" s="244"/>
      <c r="AT321" s="244"/>
      <c r="AU321" s="244"/>
      <c r="AV321" s="244"/>
      <c r="AW321" s="244"/>
      <c r="AX321" s="244"/>
      <c r="AY321" s="244"/>
      <c r="AZ321" s="244"/>
      <c r="BA321" s="244"/>
      <c r="BB321" s="244"/>
      <c r="BC321" s="244"/>
      <c r="BD321" s="244"/>
      <c r="BE321" s="244"/>
      <c r="BF321" s="244"/>
      <c r="BG321" s="244"/>
      <c r="BH321" s="244"/>
      <c r="BI321" s="244"/>
      <c r="BJ321" s="244"/>
      <c r="BK321" s="244"/>
      <c r="BL321" s="244"/>
      <c r="BM321" s="244"/>
      <c r="BN321" s="244"/>
      <c r="BO321" s="244"/>
      <c r="BP321" s="244"/>
      <c r="BQ321" s="244"/>
      <c r="BR321" s="244"/>
      <c r="BS321" s="244"/>
      <c r="BT321" s="244"/>
      <c r="BU321" s="244"/>
      <c r="BV321" s="244"/>
      <c r="BW321" s="244"/>
      <c r="BX321" s="244"/>
      <c r="BY321" s="244"/>
      <c r="BZ321" s="244"/>
      <c r="CA321" s="244"/>
      <c r="CB321" s="244"/>
      <c r="CC321" s="244"/>
      <c r="CD321" s="244"/>
      <c r="CE321" s="244"/>
      <c r="CF321" s="244"/>
      <c r="CG321" s="244"/>
      <c r="CH321" s="244"/>
      <c r="CI321" s="244"/>
      <c r="CJ321" s="244"/>
      <c r="CK321" s="244"/>
      <c r="CL321" s="244"/>
      <c r="CM321" s="244"/>
      <c r="CN321" s="244"/>
      <c r="CO321" s="244"/>
      <c r="CP321" s="244"/>
      <c r="CQ321" s="244"/>
      <c r="CR321" s="244"/>
      <c r="CS321" s="244"/>
      <c r="CT321" s="244"/>
      <c r="CU321" s="244"/>
      <c r="CV321" s="244"/>
      <c r="CW321" s="244"/>
      <c r="CX321" s="244"/>
      <c r="CY321" s="244"/>
      <c r="CZ321" s="244"/>
      <c r="DA321" s="244"/>
      <c r="DB321" s="244"/>
      <c r="DC321" s="244"/>
      <c r="DD321" s="244"/>
      <c r="DE321" s="244"/>
      <c r="DF321" s="244"/>
      <c r="DG321" s="244"/>
      <c r="DH321" s="244"/>
      <c r="DI321" s="244"/>
      <c r="DJ321" s="244"/>
      <c r="DK321" s="244"/>
      <c r="DL321" s="244"/>
      <c r="DM321" s="244"/>
      <c r="DN321" s="244"/>
      <c r="DO321" s="244"/>
      <c r="DP321" s="244"/>
      <c r="DQ321" s="244"/>
      <c r="DR321" s="244"/>
      <c r="DS321" s="244"/>
      <c r="DT321" s="244"/>
      <c r="DU321" s="244"/>
      <c r="DV321" s="244"/>
      <c r="DW321" s="244"/>
      <c r="DX321" s="244"/>
      <c r="DY321" s="244"/>
      <c r="DZ321" s="244"/>
      <c r="EA321" s="244"/>
      <c r="EB321" s="244"/>
      <c r="EC321" s="244"/>
      <c r="ED321" s="244"/>
      <c r="EE321" s="244"/>
      <c r="EF321" s="244"/>
      <c r="EG321" s="244"/>
      <c r="EH321" s="244"/>
      <c r="EI321" s="244"/>
      <c r="EJ321" s="244"/>
      <c r="EK321" s="244"/>
      <c r="EL321" s="244"/>
      <c r="EM321" s="244"/>
      <c r="EN321" s="244"/>
      <c r="EO321" s="244"/>
      <c r="EP321" s="244"/>
      <c r="EQ321" s="244"/>
      <c r="ER321" s="244"/>
      <c r="ES321" s="244"/>
      <c r="ET321" s="244"/>
      <c r="EU321" s="244"/>
      <c r="EV321" s="244"/>
      <c r="EW321" s="244"/>
      <c r="EX321" s="244"/>
      <c r="EY321" s="244"/>
      <c r="EZ321" s="244"/>
      <c r="FA321" s="244"/>
      <c r="FB321" s="244"/>
      <c r="FC321" s="244"/>
      <c r="FD321" s="244"/>
      <c r="FE321" s="244"/>
      <c r="FF321" s="244"/>
      <c r="FG321" s="244"/>
      <c r="FH321" s="244"/>
      <c r="FI321" s="244"/>
      <c r="FJ321" s="244"/>
      <c r="FK321" s="244"/>
      <c r="FL321" s="244"/>
      <c r="FM321" s="244"/>
      <c r="FN321" s="244"/>
      <c r="FO321" s="244"/>
      <c r="FP321" s="244"/>
      <c r="FQ321" s="244"/>
      <c r="FR321" s="244"/>
      <c r="FS321" s="244"/>
      <c r="FT321" s="244"/>
      <c r="FU321" s="244"/>
      <c r="FV321" s="244"/>
      <c r="FW321" s="244"/>
      <c r="FX321" s="244"/>
      <c r="FY321" s="244"/>
      <c r="FZ321" s="244"/>
      <c r="GA321" s="244"/>
      <c r="GB321" s="244"/>
      <c r="GC321" s="244"/>
      <c r="GD321" s="244"/>
      <c r="GE321" s="244"/>
      <c r="GF321" s="244"/>
      <c r="GG321" s="244"/>
      <c r="GH321" s="244"/>
      <c r="GI321" s="244"/>
      <c r="GJ321" s="244"/>
      <c r="GK321" s="244"/>
      <c r="GL321" s="244"/>
      <c r="GM321" s="244"/>
      <c r="GN321" s="244"/>
      <c r="GO321" s="244"/>
      <c r="GP321" s="244"/>
      <c r="GQ321" s="244"/>
      <c r="GR321" s="244"/>
      <c r="GS321" s="244"/>
      <c r="GT321" s="244"/>
      <c r="GU321" s="244"/>
      <c r="GV321" s="244"/>
      <c r="GW321" s="244"/>
      <c r="GX321" s="244"/>
      <c r="GY321" s="244"/>
      <c r="GZ321" s="244"/>
      <c r="HA321" s="244"/>
      <c r="HB321" s="244"/>
      <c r="HC321" s="244"/>
      <c r="HD321" s="244"/>
      <c r="HE321" s="244"/>
      <c r="HF321" s="244"/>
      <c r="HG321" s="244"/>
      <c r="HH321" s="244"/>
      <c r="HI321" s="244"/>
      <c r="HJ321" s="244"/>
      <c r="HK321" s="244"/>
      <c r="HL321" s="244"/>
      <c r="HM321" s="244"/>
      <c r="HN321" s="244"/>
      <c r="HO321" s="244"/>
      <c r="HP321" s="244"/>
      <c r="HQ321" s="244"/>
      <c r="HR321" s="244"/>
      <c r="HS321" s="244"/>
      <c r="HT321" s="244"/>
      <c r="HU321" s="244"/>
      <c r="HV321" s="244"/>
      <c r="HW321" s="244"/>
      <c r="HX321" s="244"/>
      <c r="HY321" s="244"/>
      <c r="HZ321" s="244"/>
      <c r="IA321" s="244"/>
      <c r="IB321" s="244"/>
      <c r="IC321" s="244"/>
      <c r="ID321" s="244"/>
      <c r="IE321" s="244"/>
      <c r="IF321" s="244"/>
      <c r="IG321" s="244"/>
      <c r="IH321" s="244"/>
      <c r="II321" s="244"/>
      <c r="IJ321" s="244"/>
      <c r="IK321" s="244"/>
      <c r="IL321" s="244"/>
    </row>
    <row r="322" s="2" customFormat="1" ht="18" customHeight="1" spans="1:246">
      <c r="A322" s="243" t="s">
        <v>273</v>
      </c>
      <c r="B322" s="226">
        <f>SUM(B323:B324)</f>
        <v>39</v>
      </c>
      <c r="C322" s="226"/>
      <c r="D322" s="226">
        <f>SUM(D323:D324)</f>
        <v>52</v>
      </c>
      <c r="E322" s="226"/>
      <c r="F322" s="227">
        <v>0</v>
      </c>
      <c r="G322" s="245"/>
      <c r="H322" s="244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  <c r="AJ322" s="244"/>
      <c r="AK322" s="244"/>
      <c r="AL322" s="244"/>
      <c r="AM322" s="244"/>
      <c r="AN322" s="244"/>
      <c r="AO322" s="244"/>
      <c r="AP322" s="244"/>
      <c r="AQ322" s="244"/>
      <c r="AR322" s="244"/>
      <c r="AS322" s="244"/>
      <c r="AT322" s="244"/>
      <c r="AU322" s="244"/>
      <c r="AV322" s="244"/>
      <c r="AW322" s="244"/>
      <c r="AX322" s="244"/>
      <c r="AY322" s="244"/>
      <c r="AZ322" s="244"/>
      <c r="BA322" s="244"/>
      <c r="BB322" s="244"/>
      <c r="BC322" s="244"/>
      <c r="BD322" s="244"/>
      <c r="BE322" s="244"/>
      <c r="BF322" s="244"/>
      <c r="BG322" s="244"/>
      <c r="BH322" s="244"/>
      <c r="BI322" s="244"/>
      <c r="BJ322" s="244"/>
      <c r="BK322" s="244"/>
      <c r="BL322" s="244"/>
      <c r="BM322" s="244"/>
      <c r="BN322" s="244"/>
      <c r="BO322" s="244"/>
      <c r="BP322" s="244"/>
      <c r="BQ322" s="244"/>
      <c r="BR322" s="244"/>
      <c r="BS322" s="244"/>
      <c r="BT322" s="244"/>
      <c r="BU322" s="244"/>
      <c r="BV322" s="244"/>
      <c r="BW322" s="244"/>
      <c r="BX322" s="244"/>
      <c r="BY322" s="244"/>
      <c r="BZ322" s="244"/>
      <c r="CA322" s="244"/>
      <c r="CB322" s="244"/>
      <c r="CC322" s="244"/>
      <c r="CD322" s="244"/>
      <c r="CE322" s="244"/>
      <c r="CF322" s="244"/>
      <c r="CG322" s="244"/>
      <c r="CH322" s="244"/>
      <c r="CI322" s="244"/>
      <c r="CJ322" s="244"/>
      <c r="CK322" s="244"/>
      <c r="CL322" s="244"/>
      <c r="CM322" s="244"/>
      <c r="CN322" s="244"/>
      <c r="CO322" s="244"/>
      <c r="CP322" s="244"/>
      <c r="CQ322" s="244"/>
      <c r="CR322" s="244"/>
      <c r="CS322" s="244"/>
      <c r="CT322" s="244"/>
      <c r="CU322" s="244"/>
      <c r="CV322" s="244"/>
      <c r="CW322" s="244"/>
      <c r="CX322" s="244"/>
      <c r="CY322" s="244"/>
      <c r="CZ322" s="244"/>
      <c r="DA322" s="244"/>
      <c r="DB322" s="244"/>
      <c r="DC322" s="244"/>
      <c r="DD322" s="244"/>
      <c r="DE322" s="244"/>
      <c r="DF322" s="244"/>
      <c r="DG322" s="244"/>
      <c r="DH322" s="244"/>
      <c r="DI322" s="244"/>
      <c r="DJ322" s="244"/>
      <c r="DK322" s="244"/>
      <c r="DL322" s="244"/>
      <c r="DM322" s="244"/>
      <c r="DN322" s="244"/>
      <c r="DO322" s="244"/>
      <c r="DP322" s="244"/>
      <c r="DQ322" s="244"/>
      <c r="DR322" s="244"/>
      <c r="DS322" s="244"/>
      <c r="DT322" s="244"/>
      <c r="DU322" s="244"/>
      <c r="DV322" s="244"/>
      <c r="DW322" s="244"/>
      <c r="DX322" s="244"/>
      <c r="DY322" s="244"/>
      <c r="DZ322" s="244"/>
      <c r="EA322" s="244"/>
      <c r="EB322" s="244"/>
      <c r="EC322" s="244"/>
      <c r="ED322" s="244"/>
      <c r="EE322" s="244"/>
      <c r="EF322" s="244"/>
      <c r="EG322" s="244"/>
      <c r="EH322" s="244"/>
      <c r="EI322" s="244"/>
      <c r="EJ322" s="244"/>
      <c r="EK322" s="244"/>
      <c r="EL322" s="244"/>
      <c r="EM322" s="244"/>
      <c r="EN322" s="244"/>
      <c r="EO322" s="244"/>
      <c r="EP322" s="244"/>
      <c r="EQ322" s="244"/>
      <c r="ER322" s="244"/>
      <c r="ES322" s="244"/>
      <c r="ET322" s="244"/>
      <c r="EU322" s="244"/>
      <c r="EV322" s="244"/>
      <c r="EW322" s="244"/>
      <c r="EX322" s="244"/>
      <c r="EY322" s="244"/>
      <c r="EZ322" s="244"/>
      <c r="FA322" s="244"/>
      <c r="FB322" s="244"/>
      <c r="FC322" s="244"/>
      <c r="FD322" s="244"/>
      <c r="FE322" s="244"/>
      <c r="FF322" s="244"/>
      <c r="FG322" s="244"/>
      <c r="FH322" s="244"/>
      <c r="FI322" s="244"/>
      <c r="FJ322" s="244"/>
      <c r="FK322" s="244"/>
      <c r="FL322" s="244"/>
      <c r="FM322" s="244"/>
      <c r="FN322" s="244"/>
      <c r="FO322" s="244"/>
      <c r="FP322" s="244"/>
      <c r="FQ322" s="244"/>
      <c r="FR322" s="244"/>
      <c r="FS322" s="244"/>
      <c r="FT322" s="244"/>
      <c r="FU322" s="244"/>
      <c r="FV322" s="244"/>
      <c r="FW322" s="244"/>
      <c r="FX322" s="244"/>
      <c r="FY322" s="244"/>
      <c r="FZ322" s="244"/>
      <c r="GA322" s="244"/>
      <c r="GB322" s="244"/>
      <c r="GC322" s="244"/>
      <c r="GD322" s="244"/>
      <c r="GE322" s="244"/>
      <c r="GF322" s="244"/>
      <c r="GG322" s="244"/>
      <c r="GH322" s="244"/>
      <c r="GI322" s="244"/>
      <c r="GJ322" s="244"/>
      <c r="GK322" s="244"/>
      <c r="GL322" s="244"/>
      <c r="GM322" s="244"/>
      <c r="GN322" s="244"/>
      <c r="GO322" s="244"/>
      <c r="GP322" s="244"/>
      <c r="GQ322" s="244"/>
      <c r="GR322" s="244"/>
      <c r="GS322" s="244"/>
      <c r="GT322" s="244"/>
      <c r="GU322" s="244"/>
      <c r="GV322" s="244"/>
      <c r="GW322" s="244"/>
      <c r="GX322" s="244"/>
      <c r="GY322" s="244"/>
      <c r="GZ322" s="244"/>
      <c r="HA322" s="244"/>
      <c r="HB322" s="244"/>
      <c r="HC322" s="244"/>
      <c r="HD322" s="244"/>
      <c r="HE322" s="244"/>
      <c r="HF322" s="244"/>
      <c r="HG322" s="244"/>
      <c r="HH322" s="244"/>
      <c r="HI322" s="244"/>
      <c r="HJ322" s="244"/>
      <c r="HK322" s="244"/>
      <c r="HL322" s="244"/>
      <c r="HM322" s="244"/>
      <c r="HN322" s="244"/>
      <c r="HO322" s="244"/>
      <c r="HP322" s="244"/>
      <c r="HQ322" s="244"/>
      <c r="HR322" s="244"/>
      <c r="HS322" s="244"/>
      <c r="HT322" s="244"/>
      <c r="HU322" s="244"/>
      <c r="HV322" s="244"/>
      <c r="HW322" s="244"/>
      <c r="HX322" s="244"/>
      <c r="HY322" s="244"/>
      <c r="HZ322" s="244"/>
      <c r="IA322" s="244"/>
      <c r="IB322" s="244"/>
      <c r="IC322" s="244"/>
      <c r="ID322" s="244"/>
      <c r="IE322" s="244"/>
      <c r="IF322" s="244"/>
      <c r="IG322" s="244"/>
      <c r="IH322" s="244"/>
      <c r="II322" s="244"/>
      <c r="IJ322" s="244"/>
      <c r="IK322" s="244"/>
      <c r="IL322" s="244"/>
    </row>
    <row r="323" s="2" customFormat="1" ht="18" customHeight="1" spans="1:246">
      <c r="A323" s="243" t="s">
        <v>201</v>
      </c>
      <c r="B323" s="230">
        <v>31</v>
      </c>
      <c r="C323" s="157"/>
      <c r="D323" s="232">
        <v>52</v>
      </c>
      <c r="E323" s="232"/>
      <c r="F323" s="233"/>
      <c r="G323" s="245"/>
      <c r="H323" s="244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  <c r="AJ323" s="244"/>
      <c r="AK323" s="244"/>
      <c r="AL323" s="244"/>
      <c r="AM323" s="244"/>
      <c r="AN323" s="244"/>
      <c r="AO323" s="244"/>
      <c r="AP323" s="244"/>
      <c r="AQ323" s="244"/>
      <c r="AR323" s="244"/>
      <c r="AS323" s="244"/>
      <c r="AT323" s="244"/>
      <c r="AU323" s="244"/>
      <c r="AV323" s="244"/>
      <c r="AW323" s="244"/>
      <c r="AX323" s="244"/>
      <c r="AY323" s="244"/>
      <c r="AZ323" s="244"/>
      <c r="BA323" s="244"/>
      <c r="BB323" s="244"/>
      <c r="BC323" s="244"/>
      <c r="BD323" s="244"/>
      <c r="BE323" s="244"/>
      <c r="BF323" s="244"/>
      <c r="BG323" s="244"/>
      <c r="BH323" s="244"/>
      <c r="BI323" s="244"/>
      <c r="BJ323" s="244"/>
      <c r="BK323" s="244"/>
      <c r="BL323" s="244"/>
      <c r="BM323" s="244"/>
      <c r="BN323" s="244"/>
      <c r="BO323" s="244"/>
      <c r="BP323" s="244"/>
      <c r="BQ323" s="244"/>
      <c r="BR323" s="244"/>
      <c r="BS323" s="244"/>
      <c r="BT323" s="244"/>
      <c r="BU323" s="244"/>
      <c r="BV323" s="244"/>
      <c r="BW323" s="244"/>
      <c r="BX323" s="244"/>
      <c r="BY323" s="244"/>
      <c r="BZ323" s="244"/>
      <c r="CA323" s="244"/>
      <c r="CB323" s="244"/>
      <c r="CC323" s="244"/>
      <c r="CD323" s="244"/>
      <c r="CE323" s="244"/>
      <c r="CF323" s="244"/>
      <c r="CG323" s="244"/>
      <c r="CH323" s="244"/>
      <c r="CI323" s="244"/>
      <c r="CJ323" s="244"/>
      <c r="CK323" s="244"/>
      <c r="CL323" s="244"/>
      <c r="CM323" s="244"/>
      <c r="CN323" s="244"/>
      <c r="CO323" s="244"/>
      <c r="CP323" s="244"/>
      <c r="CQ323" s="244"/>
      <c r="CR323" s="244"/>
      <c r="CS323" s="244"/>
      <c r="CT323" s="244"/>
      <c r="CU323" s="244"/>
      <c r="CV323" s="244"/>
      <c r="CW323" s="244"/>
      <c r="CX323" s="244"/>
      <c r="CY323" s="244"/>
      <c r="CZ323" s="244"/>
      <c r="DA323" s="244"/>
      <c r="DB323" s="244"/>
      <c r="DC323" s="244"/>
      <c r="DD323" s="244"/>
      <c r="DE323" s="244"/>
      <c r="DF323" s="244"/>
      <c r="DG323" s="244"/>
      <c r="DH323" s="244"/>
      <c r="DI323" s="244"/>
      <c r="DJ323" s="244"/>
      <c r="DK323" s="244"/>
      <c r="DL323" s="244"/>
      <c r="DM323" s="244"/>
      <c r="DN323" s="244"/>
      <c r="DO323" s="244"/>
      <c r="DP323" s="244"/>
      <c r="DQ323" s="244"/>
      <c r="DR323" s="244"/>
      <c r="DS323" s="244"/>
      <c r="DT323" s="244"/>
      <c r="DU323" s="244"/>
      <c r="DV323" s="244"/>
      <c r="DW323" s="244"/>
      <c r="DX323" s="244"/>
      <c r="DY323" s="244"/>
      <c r="DZ323" s="244"/>
      <c r="EA323" s="244"/>
      <c r="EB323" s="244"/>
      <c r="EC323" s="244"/>
      <c r="ED323" s="244"/>
      <c r="EE323" s="244"/>
      <c r="EF323" s="244"/>
      <c r="EG323" s="244"/>
      <c r="EH323" s="244"/>
      <c r="EI323" s="244"/>
      <c r="EJ323" s="244"/>
      <c r="EK323" s="244"/>
      <c r="EL323" s="244"/>
      <c r="EM323" s="244"/>
      <c r="EN323" s="244"/>
      <c r="EO323" s="244"/>
      <c r="EP323" s="244"/>
      <c r="EQ323" s="244"/>
      <c r="ER323" s="244"/>
      <c r="ES323" s="244"/>
      <c r="ET323" s="244"/>
      <c r="EU323" s="244"/>
      <c r="EV323" s="244"/>
      <c r="EW323" s="244"/>
      <c r="EX323" s="244"/>
      <c r="EY323" s="244"/>
      <c r="EZ323" s="244"/>
      <c r="FA323" s="244"/>
      <c r="FB323" s="244"/>
      <c r="FC323" s="244"/>
      <c r="FD323" s="244"/>
      <c r="FE323" s="244"/>
      <c r="FF323" s="244"/>
      <c r="FG323" s="244"/>
      <c r="FH323" s="244"/>
      <c r="FI323" s="244"/>
      <c r="FJ323" s="244"/>
      <c r="FK323" s="244"/>
      <c r="FL323" s="244"/>
      <c r="FM323" s="244"/>
      <c r="FN323" s="244"/>
      <c r="FO323" s="244"/>
      <c r="FP323" s="244"/>
      <c r="FQ323" s="244"/>
      <c r="FR323" s="244"/>
      <c r="FS323" s="244"/>
      <c r="FT323" s="244"/>
      <c r="FU323" s="244"/>
      <c r="FV323" s="244"/>
      <c r="FW323" s="244"/>
      <c r="FX323" s="244"/>
      <c r="FY323" s="244"/>
      <c r="FZ323" s="244"/>
      <c r="GA323" s="244"/>
      <c r="GB323" s="244"/>
      <c r="GC323" s="244"/>
      <c r="GD323" s="244"/>
      <c r="GE323" s="244"/>
      <c r="GF323" s="244"/>
      <c r="GG323" s="244"/>
      <c r="GH323" s="244"/>
      <c r="GI323" s="244"/>
      <c r="GJ323" s="244"/>
      <c r="GK323" s="244"/>
      <c r="GL323" s="244"/>
      <c r="GM323" s="244"/>
      <c r="GN323" s="244"/>
      <c r="GO323" s="244"/>
      <c r="GP323" s="244"/>
      <c r="GQ323" s="244"/>
      <c r="GR323" s="244"/>
      <c r="GS323" s="244"/>
      <c r="GT323" s="244"/>
      <c r="GU323" s="244"/>
      <c r="GV323" s="244"/>
      <c r="GW323" s="244"/>
      <c r="GX323" s="244"/>
      <c r="GY323" s="244"/>
      <c r="GZ323" s="244"/>
      <c r="HA323" s="244"/>
      <c r="HB323" s="244"/>
      <c r="HC323" s="244"/>
      <c r="HD323" s="244"/>
      <c r="HE323" s="244"/>
      <c r="HF323" s="244"/>
      <c r="HG323" s="244"/>
      <c r="HH323" s="244"/>
      <c r="HI323" s="244"/>
      <c r="HJ323" s="244"/>
      <c r="HK323" s="244"/>
      <c r="HL323" s="244"/>
      <c r="HM323" s="244"/>
      <c r="HN323" s="244"/>
      <c r="HO323" s="244"/>
      <c r="HP323" s="244"/>
      <c r="HQ323" s="244"/>
      <c r="HR323" s="244"/>
      <c r="HS323" s="244"/>
      <c r="HT323" s="244"/>
      <c r="HU323" s="244"/>
      <c r="HV323" s="244"/>
      <c r="HW323" s="244"/>
      <c r="HX323" s="244"/>
      <c r="HY323" s="244"/>
      <c r="HZ323" s="244"/>
      <c r="IA323" s="244"/>
      <c r="IB323" s="244"/>
      <c r="IC323" s="244"/>
      <c r="ID323" s="244"/>
      <c r="IE323" s="244"/>
      <c r="IF323" s="244"/>
      <c r="IG323" s="244"/>
      <c r="IH323" s="244"/>
      <c r="II323" s="244"/>
      <c r="IJ323" s="244"/>
      <c r="IK323" s="244"/>
      <c r="IL323" s="244"/>
    </row>
    <row r="324" s="2" customFormat="1" ht="18" customHeight="1" spans="1:246">
      <c r="A324" s="243" t="s">
        <v>237</v>
      </c>
      <c r="B324" s="230">
        <v>8</v>
      </c>
      <c r="C324" s="157"/>
      <c r="D324" s="232"/>
      <c r="E324" s="232"/>
      <c r="F324" s="233"/>
      <c r="G324" s="245"/>
      <c r="H324" s="244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  <c r="AJ324" s="244"/>
      <c r="AK324" s="244"/>
      <c r="AL324" s="244"/>
      <c r="AM324" s="244"/>
      <c r="AN324" s="244"/>
      <c r="AO324" s="244"/>
      <c r="AP324" s="244"/>
      <c r="AQ324" s="244"/>
      <c r="AR324" s="244"/>
      <c r="AS324" s="244"/>
      <c r="AT324" s="244"/>
      <c r="AU324" s="244"/>
      <c r="AV324" s="244"/>
      <c r="AW324" s="244"/>
      <c r="AX324" s="244"/>
      <c r="AY324" s="244"/>
      <c r="AZ324" s="244"/>
      <c r="BA324" s="244"/>
      <c r="BB324" s="244"/>
      <c r="BC324" s="244"/>
      <c r="BD324" s="244"/>
      <c r="BE324" s="244"/>
      <c r="BF324" s="244"/>
      <c r="BG324" s="244"/>
      <c r="BH324" s="244"/>
      <c r="BI324" s="244"/>
      <c r="BJ324" s="244"/>
      <c r="BK324" s="244"/>
      <c r="BL324" s="244"/>
      <c r="BM324" s="244"/>
      <c r="BN324" s="244"/>
      <c r="BO324" s="244"/>
      <c r="BP324" s="244"/>
      <c r="BQ324" s="244"/>
      <c r="BR324" s="244"/>
      <c r="BS324" s="244"/>
      <c r="BT324" s="244"/>
      <c r="BU324" s="244"/>
      <c r="BV324" s="244"/>
      <c r="BW324" s="244"/>
      <c r="BX324" s="244"/>
      <c r="BY324" s="244"/>
      <c r="BZ324" s="244"/>
      <c r="CA324" s="244"/>
      <c r="CB324" s="244"/>
      <c r="CC324" s="244"/>
      <c r="CD324" s="244"/>
      <c r="CE324" s="244"/>
      <c r="CF324" s="244"/>
      <c r="CG324" s="244"/>
      <c r="CH324" s="244"/>
      <c r="CI324" s="244"/>
      <c r="CJ324" s="244"/>
      <c r="CK324" s="244"/>
      <c r="CL324" s="244"/>
      <c r="CM324" s="244"/>
      <c r="CN324" s="244"/>
      <c r="CO324" s="244"/>
      <c r="CP324" s="244"/>
      <c r="CQ324" s="244"/>
      <c r="CR324" s="244"/>
      <c r="CS324" s="244"/>
      <c r="CT324" s="244"/>
      <c r="CU324" s="244"/>
      <c r="CV324" s="244"/>
      <c r="CW324" s="244"/>
      <c r="CX324" s="244"/>
      <c r="CY324" s="244"/>
      <c r="CZ324" s="244"/>
      <c r="DA324" s="244"/>
      <c r="DB324" s="244"/>
      <c r="DC324" s="244"/>
      <c r="DD324" s="244"/>
      <c r="DE324" s="244"/>
      <c r="DF324" s="244"/>
      <c r="DG324" s="244"/>
      <c r="DH324" s="244"/>
      <c r="DI324" s="244"/>
      <c r="DJ324" s="244"/>
      <c r="DK324" s="244"/>
      <c r="DL324" s="244"/>
      <c r="DM324" s="244"/>
      <c r="DN324" s="244"/>
      <c r="DO324" s="244"/>
      <c r="DP324" s="244"/>
      <c r="DQ324" s="244"/>
      <c r="DR324" s="244"/>
      <c r="DS324" s="244"/>
      <c r="DT324" s="244"/>
      <c r="DU324" s="244"/>
      <c r="DV324" s="244"/>
      <c r="DW324" s="244"/>
      <c r="DX324" s="244"/>
      <c r="DY324" s="244"/>
      <c r="DZ324" s="244"/>
      <c r="EA324" s="244"/>
      <c r="EB324" s="244"/>
      <c r="EC324" s="244"/>
      <c r="ED324" s="244"/>
      <c r="EE324" s="244"/>
      <c r="EF324" s="244"/>
      <c r="EG324" s="244"/>
      <c r="EH324" s="244"/>
      <c r="EI324" s="244"/>
      <c r="EJ324" s="244"/>
      <c r="EK324" s="244"/>
      <c r="EL324" s="244"/>
      <c r="EM324" s="244"/>
      <c r="EN324" s="244"/>
      <c r="EO324" s="244"/>
      <c r="EP324" s="244"/>
      <c r="EQ324" s="244"/>
      <c r="ER324" s="244"/>
      <c r="ES324" s="244"/>
      <c r="ET324" s="244"/>
      <c r="EU324" s="244"/>
      <c r="EV324" s="244"/>
      <c r="EW324" s="244"/>
      <c r="EX324" s="244"/>
      <c r="EY324" s="244"/>
      <c r="EZ324" s="244"/>
      <c r="FA324" s="244"/>
      <c r="FB324" s="244"/>
      <c r="FC324" s="244"/>
      <c r="FD324" s="244"/>
      <c r="FE324" s="244"/>
      <c r="FF324" s="244"/>
      <c r="FG324" s="244"/>
      <c r="FH324" s="244"/>
      <c r="FI324" s="244"/>
      <c r="FJ324" s="244"/>
      <c r="FK324" s="244"/>
      <c r="FL324" s="244"/>
      <c r="FM324" s="244"/>
      <c r="FN324" s="244"/>
      <c r="FO324" s="244"/>
      <c r="FP324" s="244"/>
      <c r="FQ324" s="244"/>
      <c r="FR324" s="244"/>
      <c r="FS324" s="244"/>
      <c r="FT324" s="244"/>
      <c r="FU324" s="244"/>
      <c r="FV324" s="244"/>
      <c r="FW324" s="244"/>
      <c r="FX324" s="244"/>
      <c r="FY324" s="244"/>
      <c r="FZ324" s="244"/>
      <c r="GA324" s="244"/>
      <c r="GB324" s="244"/>
      <c r="GC324" s="244"/>
      <c r="GD324" s="244"/>
      <c r="GE324" s="244"/>
      <c r="GF324" s="244"/>
      <c r="GG324" s="244"/>
      <c r="GH324" s="244"/>
      <c r="GI324" s="244"/>
      <c r="GJ324" s="244"/>
      <c r="GK324" s="244"/>
      <c r="GL324" s="244"/>
      <c r="GM324" s="244"/>
      <c r="GN324" s="244"/>
      <c r="GO324" s="244"/>
      <c r="GP324" s="244"/>
      <c r="GQ324" s="244"/>
      <c r="GR324" s="244"/>
      <c r="GS324" s="244"/>
      <c r="GT324" s="244"/>
      <c r="GU324" s="244"/>
      <c r="GV324" s="244"/>
      <c r="GW324" s="244"/>
      <c r="GX324" s="244"/>
      <c r="GY324" s="244"/>
      <c r="GZ324" s="244"/>
      <c r="HA324" s="244"/>
      <c r="HB324" s="244"/>
      <c r="HC324" s="244"/>
      <c r="HD324" s="244"/>
      <c r="HE324" s="244"/>
      <c r="HF324" s="244"/>
      <c r="HG324" s="244"/>
      <c r="HH324" s="244"/>
      <c r="HI324" s="244"/>
      <c r="HJ324" s="244"/>
      <c r="HK324" s="244"/>
      <c r="HL324" s="244"/>
      <c r="HM324" s="244"/>
      <c r="HN324" s="244"/>
      <c r="HO324" s="244"/>
      <c r="HP324" s="244"/>
      <c r="HQ324" s="244"/>
      <c r="HR324" s="244"/>
      <c r="HS324" s="244"/>
      <c r="HT324" s="244"/>
      <c r="HU324" s="244"/>
      <c r="HV324" s="244"/>
      <c r="HW324" s="244"/>
      <c r="HX324" s="244"/>
      <c r="HY324" s="244"/>
      <c r="HZ324" s="244"/>
      <c r="IA324" s="244"/>
      <c r="IB324" s="244"/>
      <c r="IC324" s="244"/>
      <c r="ID324" s="244"/>
      <c r="IE324" s="244"/>
      <c r="IF324" s="244"/>
      <c r="IG324" s="244"/>
      <c r="IH324" s="244"/>
      <c r="II324" s="244"/>
      <c r="IJ324" s="244"/>
      <c r="IK324" s="244"/>
      <c r="IL324" s="244"/>
    </row>
    <row r="325" s="2" customFormat="1" ht="18" customHeight="1" spans="1:246">
      <c r="A325" s="243" t="s">
        <v>274</v>
      </c>
      <c r="B325" s="226">
        <f>B326</f>
        <v>15</v>
      </c>
      <c r="C325" s="226"/>
      <c r="D325" s="226">
        <f>D326</f>
        <v>15</v>
      </c>
      <c r="E325" s="226"/>
      <c r="F325" s="227">
        <v>0</v>
      </c>
      <c r="G325" s="245"/>
      <c r="H325" s="244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  <c r="AJ325" s="244"/>
      <c r="AK325" s="244"/>
      <c r="AL325" s="244"/>
      <c r="AM325" s="244"/>
      <c r="AN325" s="244"/>
      <c r="AO325" s="244"/>
      <c r="AP325" s="244"/>
      <c r="AQ325" s="244"/>
      <c r="AR325" s="244"/>
      <c r="AS325" s="244"/>
      <c r="AT325" s="244"/>
      <c r="AU325" s="244"/>
      <c r="AV325" s="244"/>
      <c r="AW325" s="244"/>
      <c r="AX325" s="244"/>
      <c r="AY325" s="244"/>
      <c r="AZ325" s="244"/>
      <c r="BA325" s="244"/>
      <c r="BB325" s="244"/>
      <c r="BC325" s="244"/>
      <c r="BD325" s="244"/>
      <c r="BE325" s="244"/>
      <c r="BF325" s="244"/>
      <c r="BG325" s="244"/>
      <c r="BH325" s="244"/>
      <c r="BI325" s="244"/>
      <c r="BJ325" s="244"/>
      <c r="BK325" s="244"/>
      <c r="BL325" s="244"/>
      <c r="BM325" s="244"/>
      <c r="BN325" s="244"/>
      <c r="BO325" s="244"/>
      <c r="BP325" s="244"/>
      <c r="BQ325" s="244"/>
      <c r="BR325" s="244"/>
      <c r="BS325" s="244"/>
      <c r="BT325" s="244"/>
      <c r="BU325" s="244"/>
      <c r="BV325" s="244"/>
      <c r="BW325" s="244"/>
      <c r="BX325" s="244"/>
      <c r="BY325" s="244"/>
      <c r="BZ325" s="244"/>
      <c r="CA325" s="244"/>
      <c r="CB325" s="244"/>
      <c r="CC325" s="244"/>
      <c r="CD325" s="244"/>
      <c r="CE325" s="244"/>
      <c r="CF325" s="244"/>
      <c r="CG325" s="244"/>
      <c r="CH325" s="244"/>
      <c r="CI325" s="244"/>
      <c r="CJ325" s="244"/>
      <c r="CK325" s="244"/>
      <c r="CL325" s="244"/>
      <c r="CM325" s="244"/>
      <c r="CN325" s="244"/>
      <c r="CO325" s="244"/>
      <c r="CP325" s="244"/>
      <c r="CQ325" s="244"/>
      <c r="CR325" s="244"/>
      <c r="CS325" s="244"/>
      <c r="CT325" s="244"/>
      <c r="CU325" s="244"/>
      <c r="CV325" s="244"/>
      <c r="CW325" s="244"/>
      <c r="CX325" s="244"/>
      <c r="CY325" s="244"/>
      <c r="CZ325" s="244"/>
      <c r="DA325" s="244"/>
      <c r="DB325" s="244"/>
      <c r="DC325" s="244"/>
      <c r="DD325" s="244"/>
      <c r="DE325" s="244"/>
      <c r="DF325" s="244"/>
      <c r="DG325" s="244"/>
      <c r="DH325" s="244"/>
      <c r="DI325" s="244"/>
      <c r="DJ325" s="244"/>
      <c r="DK325" s="244"/>
      <c r="DL325" s="244"/>
      <c r="DM325" s="244"/>
      <c r="DN325" s="244"/>
      <c r="DO325" s="244"/>
      <c r="DP325" s="244"/>
      <c r="DQ325" s="244"/>
      <c r="DR325" s="244"/>
      <c r="DS325" s="244"/>
      <c r="DT325" s="244"/>
      <c r="DU325" s="244"/>
      <c r="DV325" s="244"/>
      <c r="DW325" s="244"/>
      <c r="DX325" s="244"/>
      <c r="DY325" s="244"/>
      <c r="DZ325" s="244"/>
      <c r="EA325" s="244"/>
      <c r="EB325" s="244"/>
      <c r="EC325" s="244"/>
      <c r="ED325" s="244"/>
      <c r="EE325" s="244"/>
      <c r="EF325" s="244"/>
      <c r="EG325" s="244"/>
      <c r="EH325" s="244"/>
      <c r="EI325" s="244"/>
      <c r="EJ325" s="244"/>
      <c r="EK325" s="244"/>
      <c r="EL325" s="244"/>
      <c r="EM325" s="244"/>
      <c r="EN325" s="244"/>
      <c r="EO325" s="244"/>
      <c r="EP325" s="244"/>
      <c r="EQ325" s="244"/>
      <c r="ER325" s="244"/>
      <c r="ES325" s="244"/>
      <c r="ET325" s="244"/>
      <c r="EU325" s="244"/>
      <c r="EV325" s="244"/>
      <c r="EW325" s="244"/>
      <c r="EX325" s="244"/>
      <c r="EY325" s="244"/>
      <c r="EZ325" s="244"/>
      <c r="FA325" s="244"/>
      <c r="FB325" s="244"/>
      <c r="FC325" s="244"/>
      <c r="FD325" s="244"/>
      <c r="FE325" s="244"/>
      <c r="FF325" s="244"/>
      <c r="FG325" s="244"/>
      <c r="FH325" s="244"/>
      <c r="FI325" s="244"/>
      <c r="FJ325" s="244"/>
      <c r="FK325" s="244"/>
      <c r="FL325" s="244"/>
      <c r="FM325" s="244"/>
      <c r="FN325" s="244"/>
      <c r="FO325" s="244"/>
      <c r="FP325" s="244"/>
      <c r="FQ325" s="244"/>
      <c r="FR325" s="244"/>
      <c r="FS325" s="244"/>
      <c r="FT325" s="244"/>
      <c r="FU325" s="244"/>
      <c r="FV325" s="244"/>
      <c r="FW325" s="244"/>
      <c r="FX325" s="244"/>
      <c r="FY325" s="244"/>
      <c r="FZ325" s="244"/>
      <c r="GA325" s="244"/>
      <c r="GB325" s="244"/>
      <c r="GC325" s="244"/>
      <c r="GD325" s="244"/>
      <c r="GE325" s="244"/>
      <c r="GF325" s="244"/>
      <c r="GG325" s="244"/>
      <c r="GH325" s="244"/>
      <c r="GI325" s="244"/>
      <c r="GJ325" s="244"/>
      <c r="GK325" s="244"/>
      <c r="GL325" s="244"/>
      <c r="GM325" s="244"/>
      <c r="GN325" s="244"/>
      <c r="GO325" s="244"/>
      <c r="GP325" s="244"/>
      <c r="GQ325" s="244"/>
      <c r="GR325" s="244"/>
      <c r="GS325" s="244"/>
      <c r="GT325" s="244"/>
      <c r="GU325" s="244"/>
      <c r="GV325" s="244"/>
      <c r="GW325" s="244"/>
      <c r="GX325" s="244"/>
      <c r="GY325" s="244"/>
      <c r="GZ325" s="244"/>
      <c r="HA325" s="244"/>
      <c r="HB325" s="244"/>
      <c r="HC325" s="244"/>
      <c r="HD325" s="244"/>
      <c r="HE325" s="244"/>
      <c r="HF325" s="244"/>
      <c r="HG325" s="244"/>
      <c r="HH325" s="244"/>
      <c r="HI325" s="244"/>
      <c r="HJ325" s="244"/>
      <c r="HK325" s="244"/>
      <c r="HL325" s="244"/>
      <c r="HM325" s="244"/>
      <c r="HN325" s="244"/>
      <c r="HO325" s="244"/>
      <c r="HP325" s="244"/>
      <c r="HQ325" s="244"/>
      <c r="HR325" s="244"/>
      <c r="HS325" s="244"/>
      <c r="HT325" s="244"/>
      <c r="HU325" s="244"/>
      <c r="HV325" s="244"/>
      <c r="HW325" s="244"/>
      <c r="HX325" s="244"/>
      <c r="HY325" s="244"/>
      <c r="HZ325" s="244"/>
      <c r="IA325" s="244"/>
      <c r="IB325" s="244"/>
      <c r="IC325" s="244"/>
      <c r="ID325" s="244"/>
      <c r="IE325" s="244"/>
      <c r="IF325" s="244"/>
      <c r="IG325" s="244"/>
      <c r="IH325" s="244"/>
      <c r="II325" s="244"/>
      <c r="IJ325" s="244"/>
      <c r="IK325" s="244"/>
      <c r="IL325" s="244"/>
    </row>
    <row r="326" s="2" customFormat="1" ht="18" customHeight="1" spans="1:246">
      <c r="A326" s="243" t="s">
        <v>275</v>
      </c>
      <c r="B326" s="230">
        <v>15</v>
      </c>
      <c r="C326" s="157"/>
      <c r="D326" s="232">
        <v>15</v>
      </c>
      <c r="E326" s="232"/>
      <c r="F326" s="233"/>
      <c r="G326" s="245"/>
      <c r="H326" s="244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  <c r="AJ326" s="244"/>
      <c r="AK326" s="244"/>
      <c r="AL326" s="244"/>
      <c r="AM326" s="244"/>
      <c r="AN326" s="244"/>
      <c r="AO326" s="244"/>
      <c r="AP326" s="244"/>
      <c r="AQ326" s="244"/>
      <c r="AR326" s="244"/>
      <c r="AS326" s="244"/>
      <c r="AT326" s="244"/>
      <c r="AU326" s="244"/>
      <c r="AV326" s="244"/>
      <c r="AW326" s="244"/>
      <c r="AX326" s="244"/>
      <c r="AY326" s="244"/>
      <c r="AZ326" s="244"/>
      <c r="BA326" s="244"/>
      <c r="BB326" s="244"/>
      <c r="BC326" s="244"/>
      <c r="BD326" s="244"/>
      <c r="BE326" s="244"/>
      <c r="BF326" s="244"/>
      <c r="BG326" s="244"/>
      <c r="BH326" s="244"/>
      <c r="BI326" s="244"/>
      <c r="BJ326" s="244"/>
      <c r="BK326" s="244"/>
      <c r="BL326" s="244"/>
      <c r="BM326" s="244"/>
      <c r="BN326" s="244"/>
      <c r="BO326" s="244"/>
      <c r="BP326" s="244"/>
      <c r="BQ326" s="244"/>
      <c r="BR326" s="244"/>
      <c r="BS326" s="244"/>
      <c r="BT326" s="244"/>
      <c r="BU326" s="244"/>
      <c r="BV326" s="244"/>
      <c r="BW326" s="244"/>
      <c r="BX326" s="244"/>
      <c r="BY326" s="244"/>
      <c r="BZ326" s="244"/>
      <c r="CA326" s="244"/>
      <c r="CB326" s="244"/>
      <c r="CC326" s="244"/>
      <c r="CD326" s="244"/>
      <c r="CE326" s="244"/>
      <c r="CF326" s="244"/>
      <c r="CG326" s="244"/>
      <c r="CH326" s="244"/>
      <c r="CI326" s="244"/>
      <c r="CJ326" s="244"/>
      <c r="CK326" s="244"/>
      <c r="CL326" s="244"/>
      <c r="CM326" s="244"/>
      <c r="CN326" s="244"/>
      <c r="CO326" s="244"/>
      <c r="CP326" s="244"/>
      <c r="CQ326" s="244"/>
      <c r="CR326" s="244"/>
      <c r="CS326" s="244"/>
      <c r="CT326" s="244"/>
      <c r="CU326" s="244"/>
      <c r="CV326" s="244"/>
      <c r="CW326" s="244"/>
      <c r="CX326" s="244"/>
      <c r="CY326" s="244"/>
      <c r="CZ326" s="244"/>
      <c r="DA326" s="244"/>
      <c r="DB326" s="244"/>
      <c r="DC326" s="244"/>
      <c r="DD326" s="244"/>
      <c r="DE326" s="244"/>
      <c r="DF326" s="244"/>
      <c r="DG326" s="244"/>
      <c r="DH326" s="244"/>
      <c r="DI326" s="244"/>
      <c r="DJ326" s="244"/>
      <c r="DK326" s="244"/>
      <c r="DL326" s="244"/>
      <c r="DM326" s="244"/>
      <c r="DN326" s="244"/>
      <c r="DO326" s="244"/>
      <c r="DP326" s="244"/>
      <c r="DQ326" s="244"/>
      <c r="DR326" s="244"/>
      <c r="DS326" s="244"/>
      <c r="DT326" s="244"/>
      <c r="DU326" s="244"/>
      <c r="DV326" s="244"/>
      <c r="DW326" s="244"/>
      <c r="DX326" s="244"/>
      <c r="DY326" s="244"/>
      <c r="DZ326" s="244"/>
      <c r="EA326" s="244"/>
      <c r="EB326" s="244"/>
      <c r="EC326" s="244"/>
      <c r="ED326" s="244"/>
      <c r="EE326" s="244"/>
      <c r="EF326" s="244"/>
      <c r="EG326" s="244"/>
      <c r="EH326" s="244"/>
      <c r="EI326" s="244"/>
      <c r="EJ326" s="244"/>
      <c r="EK326" s="244"/>
      <c r="EL326" s="244"/>
      <c r="EM326" s="244"/>
      <c r="EN326" s="244"/>
      <c r="EO326" s="244"/>
      <c r="EP326" s="244"/>
      <c r="EQ326" s="244"/>
      <c r="ER326" s="244"/>
      <c r="ES326" s="244"/>
      <c r="ET326" s="244"/>
      <c r="EU326" s="244"/>
      <c r="EV326" s="244"/>
      <c r="EW326" s="244"/>
      <c r="EX326" s="244"/>
      <c r="EY326" s="244"/>
      <c r="EZ326" s="244"/>
      <c r="FA326" s="244"/>
      <c r="FB326" s="244"/>
      <c r="FC326" s="244"/>
      <c r="FD326" s="244"/>
      <c r="FE326" s="244"/>
      <c r="FF326" s="244"/>
      <c r="FG326" s="244"/>
      <c r="FH326" s="244"/>
      <c r="FI326" s="244"/>
      <c r="FJ326" s="244"/>
      <c r="FK326" s="244"/>
      <c r="FL326" s="244"/>
      <c r="FM326" s="244"/>
      <c r="FN326" s="244"/>
      <c r="FO326" s="244"/>
      <c r="FP326" s="244"/>
      <c r="FQ326" s="244"/>
      <c r="FR326" s="244"/>
      <c r="FS326" s="244"/>
      <c r="FT326" s="244"/>
      <c r="FU326" s="244"/>
      <c r="FV326" s="244"/>
      <c r="FW326" s="244"/>
      <c r="FX326" s="244"/>
      <c r="FY326" s="244"/>
      <c r="FZ326" s="244"/>
      <c r="GA326" s="244"/>
      <c r="GB326" s="244"/>
      <c r="GC326" s="244"/>
      <c r="GD326" s="244"/>
      <c r="GE326" s="244"/>
      <c r="GF326" s="244"/>
      <c r="GG326" s="244"/>
      <c r="GH326" s="244"/>
      <c r="GI326" s="244"/>
      <c r="GJ326" s="244"/>
      <c r="GK326" s="244"/>
      <c r="GL326" s="244"/>
      <c r="GM326" s="244"/>
      <c r="GN326" s="244"/>
      <c r="GO326" s="244"/>
      <c r="GP326" s="244"/>
      <c r="GQ326" s="244"/>
      <c r="GR326" s="244"/>
      <c r="GS326" s="244"/>
      <c r="GT326" s="244"/>
      <c r="GU326" s="244"/>
      <c r="GV326" s="244"/>
      <c r="GW326" s="244"/>
      <c r="GX326" s="244"/>
      <c r="GY326" s="244"/>
      <c r="GZ326" s="244"/>
      <c r="HA326" s="244"/>
      <c r="HB326" s="244"/>
      <c r="HC326" s="244"/>
      <c r="HD326" s="244"/>
      <c r="HE326" s="244"/>
      <c r="HF326" s="244"/>
      <c r="HG326" s="244"/>
      <c r="HH326" s="244"/>
      <c r="HI326" s="244"/>
      <c r="HJ326" s="244"/>
      <c r="HK326" s="244"/>
      <c r="HL326" s="244"/>
      <c r="HM326" s="244"/>
      <c r="HN326" s="244"/>
      <c r="HO326" s="244"/>
      <c r="HP326" s="244"/>
      <c r="HQ326" s="244"/>
      <c r="HR326" s="244"/>
      <c r="HS326" s="244"/>
      <c r="HT326" s="244"/>
      <c r="HU326" s="244"/>
      <c r="HV326" s="244"/>
      <c r="HW326" s="244"/>
      <c r="HX326" s="244"/>
      <c r="HY326" s="244"/>
      <c r="HZ326" s="244"/>
      <c r="IA326" s="244"/>
      <c r="IB326" s="244"/>
      <c r="IC326" s="244"/>
      <c r="ID326" s="244"/>
      <c r="IE326" s="244"/>
      <c r="IF326" s="244"/>
      <c r="IG326" s="244"/>
      <c r="IH326" s="244"/>
      <c r="II326" s="244"/>
      <c r="IJ326" s="244"/>
      <c r="IK326" s="244"/>
      <c r="IL326" s="244"/>
    </row>
    <row r="327" s="2" customFormat="1" ht="18" customHeight="1" spans="1:246">
      <c r="A327" s="243" t="s">
        <v>276</v>
      </c>
      <c r="B327" s="226">
        <f>B328+B332</f>
        <v>1346</v>
      </c>
      <c r="C327" s="226"/>
      <c r="D327" s="226">
        <f>D328+D332</f>
        <v>1396</v>
      </c>
      <c r="E327" s="226"/>
      <c r="F327" s="227">
        <f>D327/B327*100</f>
        <v>103.7147102526</v>
      </c>
      <c r="G327" s="228"/>
      <c r="H327" s="244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  <c r="AJ327" s="244"/>
      <c r="AK327" s="244"/>
      <c r="AL327" s="244"/>
      <c r="AM327" s="244"/>
      <c r="AN327" s="244"/>
      <c r="AO327" s="244"/>
      <c r="AP327" s="244"/>
      <c r="AQ327" s="244"/>
      <c r="AR327" s="244"/>
      <c r="AS327" s="244"/>
      <c r="AT327" s="244"/>
      <c r="AU327" s="244"/>
      <c r="AV327" s="244"/>
      <c r="AW327" s="244"/>
      <c r="AX327" s="244"/>
      <c r="AY327" s="244"/>
      <c r="AZ327" s="244"/>
      <c r="BA327" s="244"/>
      <c r="BB327" s="244"/>
      <c r="BC327" s="244"/>
      <c r="BD327" s="244"/>
      <c r="BE327" s="244"/>
      <c r="BF327" s="244"/>
      <c r="BG327" s="244"/>
      <c r="BH327" s="244"/>
      <c r="BI327" s="244"/>
      <c r="BJ327" s="244"/>
      <c r="BK327" s="244"/>
      <c r="BL327" s="244"/>
      <c r="BM327" s="244"/>
      <c r="BN327" s="244"/>
      <c r="BO327" s="244"/>
      <c r="BP327" s="244"/>
      <c r="BQ327" s="244"/>
      <c r="BR327" s="244"/>
      <c r="BS327" s="244"/>
      <c r="BT327" s="244"/>
      <c r="BU327" s="244"/>
      <c r="BV327" s="244"/>
      <c r="BW327" s="244"/>
      <c r="BX327" s="244"/>
      <c r="BY327" s="244"/>
      <c r="BZ327" s="244"/>
      <c r="CA327" s="244"/>
      <c r="CB327" s="244"/>
      <c r="CC327" s="244"/>
      <c r="CD327" s="244"/>
      <c r="CE327" s="244"/>
      <c r="CF327" s="244"/>
      <c r="CG327" s="244"/>
      <c r="CH327" s="244"/>
      <c r="CI327" s="244"/>
      <c r="CJ327" s="244"/>
      <c r="CK327" s="244"/>
      <c r="CL327" s="244"/>
      <c r="CM327" s="244"/>
      <c r="CN327" s="244"/>
      <c r="CO327" s="244"/>
      <c r="CP327" s="244"/>
      <c r="CQ327" s="244"/>
      <c r="CR327" s="244"/>
      <c r="CS327" s="244"/>
      <c r="CT327" s="244"/>
      <c r="CU327" s="244"/>
      <c r="CV327" s="244"/>
      <c r="CW327" s="244"/>
      <c r="CX327" s="244"/>
      <c r="CY327" s="244"/>
      <c r="CZ327" s="244"/>
      <c r="DA327" s="244"/>
      <c r="DB327" s="244"/>
      <c r="DC327" s="244"/>
      <c r="DD327" s="244"/>
      <c r="DE327" s="244"/>
      <c r="DF327" s="244"/>
      <c r="DG327" s="244"/>
      <c r="DH327" s="244"/>
      <c r="DI327" s="244"/>
      <c r="DJ327" s="244"/>
      <c r="DK327" s="244"/>
      <c r="DL327" s="244"/>
      <c r="DM327" s="244"/>
      <c r="DN327" s="244"/>
      <c r="DO327" s="244"/>
      <c r="DP327" s="244"/>
      <c r="DQ327" s="244"/>
      <c r="DR327" s="244"/>
      <c r="DS327" s="244"/>
      <c r="DT327" s="244"/>
      <c r="DU327" s="244"/>
      <c r="DV327" s="244"/>
      <c r="DW327" s="244"/>
      <c r="DX327" s="244"/>
      <c r="DY327" s="244"/>
      <c r="DZ327" s="244"/>
      <c r="EA327" s="244"/>
      <c r="EB327" s="244"/>
      <c r="EC327" s="244"/>
      <c r="ED327" s="244"/>
      <c r="EE327" s="244"/>
      <c r="EF327" s="244"/>
      <c r="EG327" s="244"/>
      <c r="EH327" s="244"/>
      <c r="EI327" s="244"/>
      <c r="EJ327" s="244"/>
      <c r="EK327" s="244"/>
      <c r="EL327" s="244"/>
      <c r="EM327" s="244"/>
      <c r="EN327" s="244"/>
      <c r="EO327" s="244"/>
      <c r="EP327" s="244"/>
      <c r="EQ327" s="244"/>
      <c r="ER327" s="244"/>
      <c r="ES327" s="244"/>
      <c r="ET327" s="244"/>
      <c r="EU327" s="244"/>
      <c r="EV327" s="244"/>
      <c r="EW327" s="244"/>
      <c r="EX327" s="244"/>
      <c r="EY327" s="244"/>
      <c r="EZ327" s="244"/>
      <c r="FA327" s="244"/>
      <c r="FB327" s="244"/>
      <c r="FC327" s="244"/>
      <c r="FD327" s="244"/>
      <c r="FE327" s="244"/>
      <c r="FF327" s="244"/>
      <c r="FG327" s="244"/>
      <c r="FH327" s="244"/>
      <c r="FI327" s="244"/>
      <c r="FJ327" s="244"/>
      <c r="FK327" s="244"/>
      <c r="FL327" s="244"/>
      <c r="FM327" s="244"/>
      <c r="FN327" s="244"/>
      <c r="FO327" s="244"/>
      <c r="FP327" s="244"/>
      <c r="FQ327" s="244"/>
      <c r="FR327" s="244"/>
      <c r="FS327" s="244"/>
      <c r="FT327" s="244"/>
      <c r="FU327" s="244"/>
      <c r="FV327" s="244"/>
      <c r="FW327" s="244"/>
      <c r="FX327" s="244"/>
      <c r="FY327" s="244"/>
      <c r="FZ327" s="244"/>
      <c r="GA327" s="244"/>
      <c r="GB327" s="244"/>
      <c r="GC327" s="244"/>
      <c r="GD327" s="244"/>
      <c r="GE327" s="244"/>
      <c r="GF327" s="244"/>
      <c r="GG327" s="244"/>
      <c r="GH327" s="244"/>
      <c r="GI327" s="244"/>
      <c r="GJ327" s="244"/>
      <c r="GK327" s="244"/>
      <c r="GL327" s="244"/>
      <c r="GM327" s="244"/>
      <c r="GN327" s="244"/>
      <c r="GO327" s="244"/>
      <c r="GP327" s="244"/>
      <c r="GQ327" s="244"/>
      <c r="GR327" s="244"/>
      <c r="GS327" s="244"/>
      <c r="GT327" s="244"/>
      <c r="GU327" s="244"/>
      <c r="GV327" s="244"/>
      <c r="GW327" s="244"/>
      <c r="GX327" s="244"/>
      <c r="GY327" s="244"/>
      <c r="GZ327" s="244"/>
      <c r="HA327" s="244"/>
      <c r="HB327" s="244"/>
      <c r="HC327" s="244"/>
      <c r="HD327" s="244"/>
      <c r="HE327" s="244"/>
      <c r="HF327" s="244"/>
      <c r="HG327" s="244"/>
      <c r="HH327" s="244"/>
      <c r="HI327" s="244"/>
      <c r="HJ327" s="244"/>
      <c r="HK327" s="244"/>
      <c r="HL327" s="244"/>
      <c r="HM327" s="244"/>
      <c r="HN327" s="244"/>
      <c r="HO327" s="244"/>
      <c r="HP327" s="244"/>
      <c r="HQ327" s="244"/>
      <c r="HR327" s="244"/>
      <c r="HS327" s="244"/>
      <c r="HT327" s="244"/>
      <c r="HU327" s="244"/>
      <c r="HV327" s="244"/>
      <c r="HW327" s="244"/>
      <c r="HX327" s="244"/>
      <c r="HY327" s="244"/>
      <c r="HZ327" s="244"/>
      <c r="IA327" s="244"/>
      <c r="IB327" s="244"/>
      <c r="IC327" s="244"/>
      <c r="ID327" s="244"/>
      <c r="IE327" s="244"/>
      <c r="IF327" s="244"/>
      <c r="IG327" s="244"/>
      <c r="IH327" s="244"/>
      <c r="II327" s="244"/>
      <c r="IJ327" s="244"/>
      <c r="IK327" s="244"/>
      <c r="IL327" s="244"/>
    </row>
    <row r="328" s="2" customFormat="1" ht="18" customHeight="1" spans="1:246">
      <c r="A328" s="243" t="s">
        <v>277</v>
      </c>
      <c r="B328" s="226">
        <f t="shared" ref="B328:F328" si="3">SUM(B329:B331)</f>
        <v>0</v>
      </c>
      <c r="C328" s="226"/>
      <c r="D328" s="226">
        <f t="shared" si="3"/>
        <v>0</v>
      </c>
      <c r="E328" s="226"/>
      <c r="F328" s="226">
        <f t="shared" si="3"/>
        <v>0</v>
      </c>
      <c r="G328" s="245"/>
      <c r="H328" s="244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  <c r="AJ328" s="244"/>
      <c r="AK328" s="244"/>
      <c r="AL328" s="244"/>
      <c r="AM328" s="244"/>
      <c r="AN328" s="244"/>
      <c r="AO328" s="244"/>
      <c r="AP328" s="244"/>
      <c r="AQ328" s="244"/>
      <c r="AR328" s="244"/>
      <c r="AS328" s="244"/>
      <c r="AT328" s="244"/>
      <c r="AU328" s="244"/>
      <c r="AV328" s="244"/>
      <c r="AW328" s="244"/>
      <c r="AX328" s="244"/>
      <c r="AY328" s="244"/>
      <c r="AZ328" s="244"/>
      <c r="BA328" s="244"/>
      <c r="BB328" s="244"/>
      <c r="BC328" s="244"/>
      <c r="BD328" s="244"/>
      <c r="BE328" s="244"/>
      <c r="BF328" s="244"/>
      <c r="BG328" s="244"/>
      <c r="BH328" s="244"/>
      <c r="BI328" s="244"/>
      <c r="BJ328" s="244"/>
      <c r="BK328" s="244"/>
      <c r="BL328" s="244"/>
      <c r="BM328" s="244"/>
      <c r="BN328" s="244"/>
      <c r="BO328" s="244"/>
      <c r="BP328" s="244"/>
      <c r="BQ328" s="244"/>
      <c r="BR328" s="244"/>
      <c r="BS328" s="244"/>
      <c r="BT328" s="244"/>
      <c r="BU328" s="244"/>
      <c r="BV328" s="244"/>
      <c r="BW328" s="244"/>
      <c r="BX328" s="244"/>
      <c r="BY328" s="244"/>
      <c r="BZ328" s="244"/>
      <c r="CA328" s="244"/>
      <c r="CB328" s="244"/>
      <c r="CC328" s="244"/>
      <c r="CD328" s="244"/>
      <c r="CE328" s="244"/>
      <c r="CF328" s="244"/>
      <c r="CG328" s="244"/>
      <c r="CH328" s="244"/>
      <c r="CI328" s="244"/>
      <c r="CJ328" s="244"/>
      <c r="CK328" s="244"/>
      <c r="CL328" s="244"/>
      <c r="CM328" s="244"/>
      <c r="CN328" s="244"/>
      <c r="CO328" s="244"/>
      <c r="CP328" s="244"/>
      <c r="CQ328" s="244"/>
      <c r="CR328" s="244"/>
      <c r="CS328" s="244"/>
      <c r="CT328" s="244"/>
      <c r="CU328" s="244"/>
      <c r="CV328" s="244"/>
      <c r="CW328" s="244"/>
      <c r="CX328" s="244"/>
      <c r="CY328" s="244"/>
      <c r="CZ328" s="244"/>
      <c r="DA328" s="244"/>
      <c r="DB328" s="244"/>
      <c r="DC328" s="244"/>
      <c r="DD328" s="244"/>
      <c r="DE328" s="244"/>
      <c r="DF328" s="244"/>
      <c r="DG328" s="244"/>
      <c r="DH328" s="244"/>
      <c r="DI328" s="244"/>
      <c r="DJ328" s="244"/>
      <c r="DK328" s="244"/>
      <c r="DL328" s="244"/>
      <c r="DM328" s="244"/>
      <c r="DN328" s="244"/>
      <c r="DO328" s="244"/>
      <c r="DP328" s="244"/>
      <c r="DQ328" s="244"/>
      <c r="DR328" s="244"/>
      <c r="DS328" s="244"/>
      <c r="DT328" s="244"/>
      <c r="DU328" s="244"/>
      <c r="DV328" s="244"/>
      <c r="DW328" s="244"/>
      <c r="DX328" s="244"/>
      <c r="DY328" s="244"/>
      <c r="DZ328" s="244"/>
      <c r="EA328" s="244"/>
      <c r="EB328" s="244"/>
      <c r="EC328" s="244"/>
      <c r="ED328" s="244"/>
      <c r="EE328" s="244"/>
      <c r="EF328" s="244"/>
      <c r="EG328" s="244"/>
      <c r="EH328" s="244"/>
      <c r="EI328" s="244"/>
      <c r="EJ328" s="244"/>
      <c r="EK328" s="244"/>
      <c r="EL328" s="244"/>
      <c r="EM328" s="244"/>
      <c r="EN328" s="244"/>
      <c r="EO328" s="244"/>
      <c r="EP328" s="244"/>
      <c r="EQ328" s="244"/>
      <c r="ER328" s="244"/>
      <c r="ES328" s="244"/>
      <c r="ET328" s="244"/>
      <c r="EU328" s="244"/>
      <c r="EV328" s="244"/>
      <c r="EW328" s="244"/>
      <c r="EX328" s="244"/>
      <c r="EY328" s="244"/>
      <c r="EZ328" s="244"/>
      <c r="FA328" s="244"/>
      <c r="FB328" s="244"/>
      <c r="FC328" s="244"/>
      <c r="FD328" s="244"/>
      <c r="FE328" s="244"/>
      <c r="FF328" s="244"/>
      <c r="FG328" s="244"/>
      <c r="FH328" s="244"/>
      <c r="FI328" s="244"/>
      <c r="FJ328" s="244"/>
      <c r="FK328" s="244"/>
      <c r="FL328" s="244"/>
      <c r="FM328" s="244"/>
      <c r="FN328" s="244"/>
      <c r="FO328" s="244"/>
      <c r="FP328" s="244"/>
      <c r="FQ328" s="244"/>
      <c r="FR328" s="244"/>
      <c r="FS328" s="244"/>
      <c r="FT328" s="244"/>
      <c r="FU328" s="244"/>
      <c r="FV328" s="244"/>
      <c r="FW328" s="244"/>
      <c r="FX328" s="244"/>
      <c r="FY328" s="244"/>
      <c r="FZ328" s="244"/>
      <c r="GA328" s="244"/>
      <c r="GB328" s="244"/>
      <c r="GC328" s="244"/>
      <c r="GD328" s="244"/>
      <c r="GE328" s="244"/>
      <c r="GF328" s="244"/>
      <c r="GG328" s="244"/>
      <c r="GH328" s="244"/>
      <c r="GI328" s="244"/>
      <c r="GJ328" s="244"/>
      <c r="GK328" s="244"/>
      <c r="GL328" s="244"/>
      <c r="GM328" s="244"/>
      <c r="GN328" s="244"/>
      <c r="GO328" s="244"/>
      <c r="GP328" s="244"/>
      <c r="GQ328" s="244"/>
      <c r="GR328" s="244"/>
      <c r="GS328" s="244"/>
      <c r="GT328" s="244"/>
      <c r="GU328" s="244"/>
      <c r="GV328" s="244"/>
      <c r="GW328" s="244"/>
      <c r="GX328" s="244"/>
      <c r="GY328" s="244"/>
      <c r="GZ328" s="244"/>
      <c r="HA328" s="244"/>
      <c r="HB328" s="244"/>
      <c r="HC328" s="244"/>
      <c r="HD328" s="244"/>
      <c r="HE328" s="244"/>
      <c r="HF328" s="244"/>
      <c r="HG328" s="244"/>
      <c r="HH328" s="244"/>
      <c r="HI328" s="244"/>
      <c r="HJ328" s="244"/>
      <c r="HK328" s="244"/>
      <c r="HL328" s="244"/>
      <c r="HM328" s="244"/>
      <c r="HN328" s="244"/>
      <c r="HO328" s="244"/>
      <c r="HP328" s="244"/>
      <c r="HQ328" s="244"/>
      <c r="HR328" s="244"/>
      <c r="HS328" s="244"/>
      <c r="HT328" s="244"/>
      <c r="HU328" s="244"/>
      <c r="HV328" s="244"/>
      <c r="HW328" s="244"/>
      <c r="HX328" s="244"/>
      <c r="HY328" s="244"/>
      <c r="HZ328" s="244"/>
      <c r="IA328" s="244"/>
      <c r="IB328" s="244"/>
      <c r="IC328" s="244"/>
      <c r="ID328" s="244"/>
      <c r="IE328" s="244"/>
      <c r="IF328" s="244"/>
      <c r="IG328" s="244"/>
      <c r="IH328" s="244"/>
      <c r="II328" s="244"/>
      <c r="IJ328" s="244"/>
      <c r="IK328" s="244"/>
      <c r="IL328" s="244"/>
    </row>
    <row r="329" s="2" customFormat="1" ht="18" customHeight="1" spans="1:246">
      <c r="A329" s="243" t="s">
        <v>278</v>
      </c>
      <c r="B329" s="230"/>
      <c r="C329" s="157"/>
      <c r="D329" s="235">
        <v>0</v>
      </c>
      <c r="E329" s="232"/>
      <c r="F329" s="233"/>
      <c r="G329" s="245"/>
      <c r="H329" s="244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  <c r="AJ329" s="244"/>
      <c r="AK329" s="244"/>
      <c r="AL329" s="244"/>
      <c r="AM329" s="244"/>
      <c r="AN329" s="244"/>
      <c r="AO329" s="244"/>
      <c r="AP329" s="244"/>
      <c r="AQ329" s="244"/>
      <c r="AR329" s="244"/>
      <c r="AS329" s="244"/>
      <c r="AT329" s="244"/>
      <c r="AU329" s="244"/>
      <c r="AV329" s="244"/>
      <c r="AW329" s="244"/>
      <c r="AX329" s="244"/>
      <c r="AY329" s="244"/>
      <c r="AZ329" s="244"/>
      <c r="BA329" s="244"/>
      <c r="BB329" s="244"/>
      <c r="BC329" s="244"/>
      <c r="BD329" s="244"/>
      <c r="BE329" s="244"/>
      <c r="BF329" s="244"/>
      <c r="BG329" s="244"/>
      <c r="BH329" s="244"/>
      <c r="BI329" s="244"/>
      <c r="BJ329" s="244"/>
      <c r="BK329" s="244"/>
      <c r="BL329" s="244"/>
      <c r="BM329" s="244"/>
      <c r="BN329" s="244"/>
      <c r="BO329" s="244"/>
      <c r="BP329" s="244"/>
      <c r="BQ329" s="244"/>
      <c r="BR329" s="244"/>
      <c r="BS329" s="244"/>
      <c r="BT329" s="244"/>
      <c r="BU329" s="244"/>
      <c r="BV329" s="244"/>
      <c r="BW329" s="244"/>
      <c r="BX329" s="244"/>
      <c r="BY329" s="244"/>
      <c r="BZ329" s="244"/>
      <c r="CA329" s="244"/>
      <c r="CB329" s="244"/>
      <c r="CC329" s="244"/>
      <c r="CD329" s="244"/>
      <c r="CE329" s="244"/>
      <c r="CF329" s="244"/>
      <c r="CG329" s="244"/>
      <c r="CH329" s="244"/>
      <c r="CI329" s="244"/>
      <c r="CJ329" s="244"/>
      <c r="CK329" s="244"/>
      <c r="CL329" s="244"/>
      <c r="CM329" s="244"/>
      <c r="CN329" s="244"/>
      <c r="CO329" s="244"/>
      <c r="CP329" s="244"/>
      <c r="CQ329" s="244"/>
      <c r="CR329" s="244"/>
      <c r="CS329" s="244"/>
      <c r="CT329" s="244"/>
      <c r="CU329" s="244"/>
      <c r="CV329" s="244"/>
      <c r="CW329" s="244"/>
      <c r="CX329" s="244"/>
      <c r="CY329" s="244"/>
      <c r="CZ329" s="244"/>
      <c r="DA329" s="244"/>
      <c r="DB329" s="244"/>
      <c r="DC329" s="244"/>
      <c r="DD329" s="244"/>
      <c r="DE329" s="244"/>
      <c r="DF329" s="244"/>
      <c r="DG329" s="244"/>
      <c r="DH329" s="244"/>
      <c r="DI329" s="244"/>
      <c r="DJ329" s="244"/>
      <c r="DK329" s="244"/>
      <c r="DL329" s="244"/>
      <c r="DM329" s="244"/>
      <c r="DN329" s="244"/>
      <c r="DO329" s="244"/>
      <c r="DP329" s="244"/>
      <c r="DQ329" s="244"/>
      <c r="DR329" s="244"/>
      <c r="DS329" s="244"/>
      <c r="DT329" s="244"/>
      <c r="DU329" s="244"/>
      <c r="DV329" s="244"/>
      <c r="DW329" s="244"/>
      <c r="DX329" s="244"/>
      <c r="DY329" s="244"/>
      <c r="DZ329" s="244"/>
      <c r="EA329" s="244"/>
      <c r="EB329" s="244"/>
      <c r="EC329" s="244"/>
      <c r="ED329" s="244"/>
      <c r="EE329" s="244"/>
      <c r="EF329" s="244"/>
      <c r="EG329" s="244"/>
      <c r="EH329" s="244"/>
      <c r="EI329" s="244"/>
      <c r="EJ329" s="244"/>
      <c r="EK329" s="244"/>
      <c r="EL329" s="244"/>
      <c r="EM329" s="244"/>
      <c r="EN329" s="244"/>
      <c r="EO329" s="244"/>
      <c r="EP329" s="244"/>
      <c r="EQ329" s="244"/>
      <c r="ER329" s="244"/>
      <c r="ES329" s="244"/>
      <c r="ET329" s="244"/>
      <c r="EU329" s="244"/>
      <c r="EV329" s="244"/>
      <c r="EW329" s="244"/>
      <c r="EX329" s="244"/>
      <c r="EY329" s="244"/>
      <c r="EZ329" s="244"/>
      <c r="FA329" s="244"/>
      <c r="FB329" s="244"/>
      <c r="FC329" s="244"/>
      <c r="FD329" s="244"/>
      <c r="FE329" s="244"/>
      <c r="FF329" s="244"/>
      <c r="FG329" s="244"/>
      <c r="FH329" s="244"/>
      <c r="FI329" s="244"/>
      <c r="FJ329" s="244"/>
      <c r="FK329" s="244"/>
      <c r="FL329" s="244"/>
      <c r="FM329" s="244"/>
      <c r="FN329" s="244"/>
      <c r="FO329" s="244"/>
      <c r="FP329" s="244"/>
      <c r="FQ329" s="244"/>
      <c r="FR329" s="244"/>
      <c r="FS329" s="244"/>
      <c r="FT329" s="244"/>
      <c r="FU329" s="244"/>
      <c r="FV329" s="244"/>
      <c r="FW329" s="244"/>
      <c r="FX329" s="244"/>
      <c r="FY329" s="244"/>
      <c r="FZ329" s="244"/>
      <c r="GA329" s="244"/>
      <c r="GB329" s="244"/>
      <c r="GC329" s="244"/>
      <c r="GD329" s="244"/>
      <c r="GE329" s="244"/>
      <c r="GF329" s="244"/>
      <c r="GG329" s="244"/>
      <c r="GH329" s="244"/>
      <c r="GI329" s="244"/>
      <c r="GJ329" s="244"/>
      <c r="GK329" s="244"/>
      <c r="GL329" s="244"/>
      <c r="GM329" s="244"/>
      <c r="GN329" s="244"/>
      <c r="GO329" s="244"/>
      <c r="GP329" s="244"/>
      <c r="GQ329" s="244"/>
      <c r="GR329" s="244"/>
      <c r="GS329" s="244"/>
      <c r="GT329" s="244"/>
      <c r="GU329" s="244"/>
      <c r="GV329" s="244"/>
      <c r="GW329" s="244"/>
      <c r="GX329" s="244"/>
      <c r="GY329" s="244"/>
      <c r="GZ329" s="244"/>
      <c r="HA329" s="244"/>
      <c r="HB329" s="244"/>
      <c r="HC329" s="244"/>
      <c r="HD329" s="244"/>
      <c r="HE329" s="244"/>
      <c r="HF329" s="244"/>
      <c r="HG329" s="244"/>
      <c r="HH329" s="244"/>
      <c r="HI329" s="244"/>
      <c r="HJ329" s="244"/>
      <c r="HK329" s="244"/>
      <c r="HL329" s="244"/>
      <c r="HM329" s="244"/>
      <c r="HN329" s="244"/>
      <c r="HO329" s="244"/>
      <c r="HP329" s="244"/>
      <c r="HQ329" s="244"/>
      <c r="HR329" s="244"/>
      <c r="HS329" s="244"/>
      <c r="HT329" s="244"/>
      <c r="HU329" s="244"/>
      <c r="HV329" s="244"/>
      <c r="HW329" s="244"/>
      <c r="HX329" s="244"/>
      <c r="HY329" s="244"/>
      <c r="HZ329" s="244"/>
      <c r="IA329" s="244"/>
      <c r="IB329" s="244"/>
      <c r="IC329" s="244"/>
      <c r="ID329" s="244"/>
      <c r="IE329" s="244"/>
      <c r="IF329" s="244"/>
      <c r="IG329" s="244"/>
      <c r="IH329" s="244"/>
      <c r="II329" s="244"/>
      <c r="IJ329" s="244"/>
      <c r="IK329" s="244"/>
      <c r="IL329" s="244"/>
    </row>
    <row r="330" s="2" customFormat="1" ht="18" customHeight="1" spans="1:246">
      <c r="A330" s="243" t="s">
        <v>279</v>
      </c>
      <c r="B330" s="230"/>
      <c r="C330" s="157"/>
      <c r="D330" s="235"/>
      <c r="E330" s="232"/>
      <c r="F330" s="233"/>
      <c r="G330" s="245"/>
      <c r="H330" s="244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  <c r="AJ330" s="244"/>
      <c r="AK330" s="244"/>
      <c r="AL330" s="244"/>
      <c r="AM330" s="244"/>
      <c r="AN330" s="244"/>
      <c r="AO330" s="244"/>
      <c r="AP330" s="244"/>
      <c r="AQ330" s="244"/>
      <c r="AR330" s="244"/>
      <c r="AS330" s="244"/>
      <c r="AT330" s="244"/>
      <c r="AU330" s="244"/>
      <c r="AV330" s="244"/>
      <c r="AW330" s="244"/>
      <c r="AX330" s="244"/>
      <c r="AY330" s="244"/>
      <c r="AZ330" s="244"/>
      <c r="BA330" s="244"/>
      <c r="BB330" s="244"/>
      <c r="BC330" s="244"/>
      <c r="BD330" s="244"/>
      <c r="BE330" s="244"/>
      <c r="BF330" s="244"/>
      <c r="BG330" s="244"/>
      <c r="BH330" s="244"/>
      <c r="BI330" s="244"/>
      <c r="BJ330" s="244"/>
      <c r="BK330" s="244"/>
      <c r="BL330" s="244"/>
      <c r="BM330" s="244"/>
      <c r="BN330" s="244"/>
      <c r="BO330" s="244"/>
      <c r="BP330" s="244"/>
      <c r="BQ330" s="244"/>
      <c r="BR330" s="244"/>
      <c r="BS330" s="244"/>
      <c r="BT330" s="244"/>
      <c r="BU330" s="244"/>
      <c r="BV330" s="244"/>
      <c r="BW330" s="244"/>
      <c r="BX330" s="244"/>
      <c r="BY330" s="244"/>
      <c r="BZ330" s="244"/>
      <c r="CA330" s="244"/>
      <c r="CB330" s="244"/>
      <c r="CC330" s="244"/>
      <c r="CD330" s="244"/>
      <c r="CE330" s="244"/>
      <c r="CF330" s="244"/>
      <c r="CG330" s="244"/>
      <c r="CH330" s="244"/>
      <c r="CI330" s="244"/>
      <c r="CJ330" s="244"/>
      <c r="CK330" s="244"/>
      <c r="CL330" s="244"/>
      <c r="CM330" s="244"/>
      <c r="CN330" s="244"/>
      <c r="CO330" s="244"/>
      <c r="CP330" s="244"/>
      <c r="CQ330" s="244"/>
      <c r="CR330" s="244"/>
      <c r="CS330" s="244"/>
      <c r="CT330" s="244"/>
      <c r="CU330" s="244"/>
      <c r="CV330" s="244"/>
      <c r="CW330" s="244"/>
      <c r="CX330" s="244"/>
      <c r="CY330" s="244"/>
      <c r="CZ330" s="244"/>
      <c r="DA330" s="244"/>
      <c r="DB330" s="244"/>
      <c r="DC330" s="244"/>
      <c r="DD330" s="244"/>
      <c r="DE330" s="244"/>
      <c r="DF330" s="244"/>
      <c r="DG330" s="244"/>
      <c r="DH330" s="244"/>
      <c r="DI330" s="244"/>
      <c r="DJ330" s="244"/>
      <c r="DK330" s="244"/>
      <c r="DL330" s="244"/>
      <c r="DM330" s="244"/>
      <c r="DN330" s="244"/>
      <c r="DO330" s="244"/>
      <c r="DP330" s="244"/>
      <c r="DQ330" s="244"/>
      <c r="DR330" s="244"/>
      <c r="DS330" s="244"/>
      <c r="DT330" s="244"/>
      <c r="DU330" s="244"/>
      <c r="DV330" s="244"/>
      <c r="DW330" s="244"/>
      <c r="DX330" s="244"/>
      <c r="DY330" s="244"/>
      <c r="DZ330" s="244"/>
      <c r="EA330" s="244"/>
      <c r="EB330" s="244"/>
      <c r="EC330" s="244"/>
      <c r="ED330" s="244"/>
      <c r="EE330" s="244"/>
      <c r="EF330" s="244"/>
      <c r="EG330" s="244"/>
      <c r="EH330" s="244"/>
      <c r="EI330" s="244"/>
      <c r="EJ330" s="244"/>
      <c r="EK330" s="244"/>
      <c r="EL330" s="244"/>
      <c r="EM330" s="244"/>
      <c r="EN330" s="244"/>
      <c r="EO330" s="244"/>
      <c r="EP330" s="244"/>
      <c r="EQ330" s="244"/>
      <c r="ER330" s="244"/>
      <c r="ES330" s="244"/>
      <c r="ET330" s="244"/>
      <c r="EU330" s="244"/>
      <c r="EV330" s="244"/>
      <c r="EW330" s="244"/>
      <c r="EX330" s="244"/>
      <c r="EY330" s="244"/>
      <c r="EZ330" s="244"/>
      <c r="FA330" s="244"/>
      <c r="FB330" s="244"/>
      <c r="FC330" s="244"/>
      <c r="FD330" s="244"/>
      <c r="FE330" s="244"/>
      <c r="FF330" s="244"/>
      <c r="FG330" s="244"/>
      <c r="FH330" s="244"/>
      <c r="FI330" s="244"/>
      <c r="FJ330" s="244"/>
      <c r="FK330" s="244"/>
      <c r="FL330" s="244"/>
      <c r="FM330" s="244"/>
      <c r="FN330" s="244"/>
      <c r="FO330" s="244"/>
      <c r="FP330" s="244"/>
      <c r="FQ330" s="244"/>
      <c r="FR330" s="244"/>
      <c r="FS330" s="244"/>
      <c r="FT330" s="244"/>
      <c r="FU330" s="244"/>
      <c r="FV330" s="244"/>
      <c r="FW330" s="244"/>
      <c r="FX330" s="244"/>
      <c r="FY330" s="244"/>
      <c r="FZ330" s="244"/>
      <c r="GA330" s="244"/>
      <c r="GB330" s="244"/>
      <c r="GC330" s="244"/>
      <c r="GD330" s="244"/>
      <c r="GE330" s="244"/>
      <c r="GF330" s="244"/>
      <c r="GG330" s="244"/>
      <c r="GH330" s="244"/>
      <c r="GI330" s="244"/>
      <c r="GJ330" s="244"/>
      <c r="GK330" s="244"/>
      <c r="GL330" s="244"/>
      <c r="GM330" s="244"/>
      <c r="GN330" s="244"/>
      <c r="GO330" s="244"/>
      <c r="GP330" s="244"/>
      <c r="GQ330" s="244"/>
      <c r="GR330" s="244"/>
      <c r="GS330" s="244"/>
      <c r="GT330" s="244"/>
      <c r="GU330" s="244"/>
      <c r="GV330" s="244"/>
      <c r="GW330" s="244"/>
      <c r="GX330" s="244"/>
      <c r="GY330" s="244"/>
      <c r="GZ330" s="244"/>
      <c r="HA330" s="244"/>
      <c r="HB330" s="244"/>
      <c r="HC330" s="244"/>
      <c r="HD330" s="244"/>
      <c r="HE330" s="244"/>
      <c r="HF330" s="244"/>
      <c r="HG330" s="244"/>
      <c r="HH330" s="244"/>
      <c r="HI330" s="244"/>
      <c r="HJ330" s="244"/>
      <c r="HK330" s="244"/>
      <c r="HL330" s="244"/>
      <c r="HM330" s="244"/>
      <c r="HN330" s="244"/>
      <c r="HO330" s="244"/>
      <c r="HP330" s="244"/>
      <c r="HQ330" s="244"/>
      <c r="HR330" s="244"/>
      <c r="HS330" s="244"/>
      <c r="HT330" s="244"/>
      <c r="HU330" s="244"/>
      <c r="HV330" s="244"/>
      <c r="HW330" s="244"/>
      <c r="HX330" s="244"/>
      <c r="HY330" s="244"/>
      <c r="HZ330" s="244"/>
      <c r="IA330" s="244"/>
      <c r="IB330" s="244"/>
      <c r="IC330" s="244"/>
      <c r="ID330" s="244"/>
      <c r="IE330" s="244"/>
      <c r="IF330" s="244"/>
      <c r="IG330" s="244"/>
      <c r="IH330" s="244"/>
      <c r="II330" s="244"/>
      <c r="IJ330" s="244"/>
      <c r="IK330" s="244"/>
      <c r="IL330" s="244"/>
    </row>
    <row r="331" s="2" customFormat="1" ht="18" customHeight="1" spans="1:246">
      <c r="A331" s="243" t="s">
        <v>280</v>
      </c>
      <c r="B331" s="230"/>
      <c r="C331" s="157"/>
      <c r="D331" s="235"/>
      <c r="E331" s="232"/>
      <c r="F331" s="233"/>
      <c r="G331" s="245"/>
      <c r="H331" s="244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  <c r="AJ331" s="244"/>
      <c r="AK331" s="244"/>
      <c r="AL331" s="244"/>
      <c r="AM331" s="244"/>
      <c r="AN331" s="244"/>
      <c r="AO331" s="244"/>
      <c r="AP331" s="244"/>
      <c r="AQ331" s="244"/>
      <c r="AR331" s="244"/>
      <c r="AS331" s="244"/>
      <c r="AT331" s="244"/>
      <c r="AU331" s="244"/>
      <c r="AV331" s="244"/>
      <c r="AW331" s="244"/>
      <c r="AX331" s="244"/>
      <c r="AY331" s="244"/>
      <c r="AZ331" s="244"/>
      <c r="BA331" s="244"/>
      <c r="BB331" s="244"/>
      <c r="BC331" s="244"/>
      <c r="BD331" s="244"/>
      <c r="BE331" s="244"/>
      <c r="BF331" s="244"/>
      <c r="BG331" s="244"/>
      <c r="BH331" s="244"/>
      <c r="BI331" s="244"/>
      <c r="BJ331" s="244"/>
      <c r="BK331" s="244"/>
      <c r="BL331" s="244"/>
      <c r="BM331" s="244"/>
      <c r="BN331" s="244"/>
      <c r="BO331" s="244"/>
      <c r="BP331" s="244"/>
      <c r="BQ331" s="244"/>
      <c r="BR331" s="244"/>
      <c r="BS331" s="244"/>
      <c r="BT331" s="244"/>
      <c r="BU331" s="244"/>
      <c r="BV331" s="244"/>
      <c r="BW331" s="244"/>
      <c r="BX331" s="244"/>
      <c r="BY331" s="244"/>
      <c r="BZ331" s="244"/>
      <c r="CA331" s="244"/>
      <c r="CB331" s="244"/>
      <c r="CC331" s="244"/>
      <c r="CD331" s="244"/>
      <c r="CE331" s="244"/>
      <c r="CF331" s="244"/>
      <c r="CG331" s="244"/>
      <c r="CH331" s="244"/>
      <c r="CI331" s="244"/>
      <c r="CJ331" s="244"/>
      <c r="CK331" s="244"/>
      <c r="CL331" s="244"/>
      <c r="CM331" s="244"/>
      <c r="CN331" s="244"/>
      <c r="CO331" s="244"/>
      <c r="CP331" s="244"/>
      <c r="CQ331" s="244"/>
      <c r="CR331" s="244"/>
      <c r="CS331" s="244"/>
      <c r="CT331" s="244"/>
      <c r="CU331" s="244"/>
      <c r="CV331" s="244"/>
      <c r="CW331" s="244"/>
      <c r="CX331" s="244"/>
      <c r="CY331" s="244"/>
      <c r="CZ331" s="244"/>
      <c r="DA331" s="244"/>
      <c r="DB331" s="244"/>
      <c r="DC331" s="244"/>
      <c r="DD331" s="244"/>
      <c r="DE331" s="244"/>
      <c r="DF331" s="244"/>
      <c r="DG331" s="244"/>
      <c r="DH331" s="244"/>
      <c r="DI331" s="244"/>
      <c r="DJ331" s="244"/>
      <c r="DK331" s="244"/>
      <c r="DL331" s="244"/>
      <c r="DM331" s="244"/>
      <c r="DN331" s="244"/>
      <c r="DO331" s="244"/>
      <c r="DP331" s="244"/>
      <c r="DQ331" s="244"/>
      <c r="DR331" s="244"/>
      <c r="DS331" s="244"/>
      <c r="DT331" s="244"/>
      <c r="DU331" s="244"/>
      <c r="DV331" s="244"/>
      <c r="DW331" s="244"/>
      <c r="DX331" s="244"/>
      <c r="DY331" s="244"/>
      <c r="DZ331" s="244"/>
      <c r="EA331" s="244"/>
      <c r="EB331" s="244"/>
      <c r="EC331" s="244"/>
      <c r="ED331" s="244"/>
      <c r="EE331" s="244"/>
      <c r="EF331" s="244"/>
      <c r="EG331" s="244"/>
      <c r="EH331" s="244"/>
      <c r="EI331" s="244"/>
      <c r="EJ331" s="244"/>
      <c r="EK331" s="244"/>
      <c r="EL331" s="244"/>
      <c r="EM331" s="244"/>
      <c r="EN331" s="244"/>
      <c r="EO331" s="244"/>
      <c r="EP331" s="244"/>
      <c r="EQ331" s="244"/>
      <c r="ER331" s="244"/>
      <c r="ES331" s="244"/>
      <c r="ET331" s="244"/>
      <c r="EU331" s="244"/>
      <c r="EV331" s="244"/>
      <c r="EW331" s="244"/>
      <c r="EX331" s="244"/>
      <c r="EY331" s="244"/>
      <c r="EZ331" s="244"/>
      <c r="FA331" s="244"/>
      <c r="FB331" s="244"/>
      <c r="FC331" s="244"/>
      <c r="FD331" s="244"/>
      <c r="FE331" s="244"/>
      <c r="FF331" s="244"/>
      <c r="FG331" s="244"/>
      <c r="FH331" s="244"/>
      <c r="FI331" s="244"/>
      <c r="FJ331" s="244"/>
      <c r="FK331" s="244"/>
      <c r="FL331" s="244"/>
      <c r="FM331" s="244"/>
      <c r="FN331" s="244"/>
      <c r="FO331" s="244"/>
      <c r="FP331" s="244"/>
      <c r="FQ331" s="244"/>
      <c r="FR331" s="244"/>
      <c r="FS331" s="244"/>
      <c r="FT331" s="244"/>
      <c r="FU331" s="244"/>
      <c r="FV331" s="244"/>
      <c r="FW331" s="244"/>
      <c r="FX331" s="244"/>
      <c r="FY331" s="244"/>
      <c r="FZ331" s="244"/>
      <c r="GA331" s="244"/>
      <c r="GB331" s="244"/>
      <c r="GC331" s="244"/>
      <c r="GD331" s="244"/>
      <c r="GE331" s="244"/>
      <c r="GF331" s="244"/>
      <c r="GG331" s="244"/>
      <c r="GH331" s="244"/>
      <c r="GI331" s="244"/>
      <c r="GJ331" s="244"/>
      <c r="GK331" s="244"/>
      <c r="GL331" s="244"/>
      <c r="GM331" s="244"/>
      <c r="GN331" s="244"/>
      <c r="GO331" s="244"/>
      <c r="GP331" s="244"/>
      <c r="GQ331" s="244"/>
      <c r="GR331" s="244"/>
      <c r="GS331" s="244"/>
      <c r="GT331" s="244"/>
      <c r="GU331" s="244"/>
      <c r="GV331" s="244"/>
      <c r="GW331" s="244"/>
      <c r="GX331" s="244"/>
      <c r="GY331" s="244"/>
      <c r="GZ331" s="244"/>
      <c r="HA331" s="244"/>
      <c r="HB331" s="244"/>
      <c r="HC331" s="244"/>
      <c r="HD331" s="244"/>
      <c r="HE331" s="244"/>
      <c r="HF331" s="244"/>
      <c r="HG331" s="244"/>
      <c r="HH331" s="244"/>
      <c r="HI331" s="244"/>
      <c r="HJ331" s="244"/>
      <c r="HK331" s="244"/>
      <c r="HL331" s="244"/>
      <c r="HM331" s="244"/>
      <c r="HN331" s="244"/>
      <c r="HO331" s="244"/>
      <c r="HP331" s="244"/>
      <c r="HQ331" s="244"/>
      <c r="HR331" s="244"/>
      <c r="HS331" s="244"/>
      <c r="HT331" s="244"/>
      <c r="HU331" s="244"/>
      <c r="HV331" s="244"/>
      <c r="HW331" s="244"/>
      <c r="HX331" s="244"/>
      <c r="HY331" s="244"/>
      <c r="HZ331" s="244"/>
      <c r="IA331" s="244"/>
      <c r="IB331" s="244"/>
      <c r="IC331" s="244"/>
      <c r="ID331" s="244"/>
      <c r="IE331" s="244"/>
      <c r="IF331" s="244"/>
      <c r="IG331" s="244"/>
      <c r="IH331" s="244"/>
      <c r="II331" s="244"/>
      <c r="IJ331" s="244"/>
      <c r="IK331" s="244"/>
      <c r="IL331" s="244"/>
    </row>
    <row r="332" s="2" customFormat="1" ht="18" customHeight="1" spans="1:246">
      <c r="A332" s="243" t="s">
        <v>281</v>
      </c>
      <c r="B332" s="226">
        <f>B333</f>
        <v>1346</v>
      </c>
      <c r="C332" s="226"/>
      <c r="D332" s="226">
        <f>D333</f>
        <v>1396</v>
      </c>
      <c r="E332" s="226"/>
      <c r="F332" s="227">
        <v>0</v>
      </c>
      <c r="G332" s="245"/>
      <c r="H332" s="244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  <c r="AJ332" s="244"/>
      <c r="AK332" s="244"/>
      <c r="AL332" s="244"/>
      <c r="AM332" s="244"/>
      <c r="AN332" s="244"/>
      <c r="AO332" s="244"/>
      <c r="AP332" s="244"/>
      <c r="AQ332" s="244"/>
      <c r="AR332" s="244"/>
      <c r="AS332" s="244"/>
      <c r="AT332" s="244"/>
      <c r="AU332" s="244"/>
      <c r="AV332" s="244"/>
      <c r="AW332" s="244"/>
      <c r="AX332" s="244"/>
      <c r="AY332" s="244"/>
      <c r="AZ332" s="244"/>
      <c r="BA332" s="244"/>
      <c r="BB332" s="244"/>
      <c r="BC332" s="244"/>
      <c r="BD332" s="244"/>
      <c r="BE332" s="244"/>
      <c r="BF332" s="244"/>
      <c r="BG332" s="244"/>
      <c r="BH332" s="244"/>
      <c r="BI332" s="244"/>
      <c r="BJ332" s="244"/>
      <c r="BK332" s="244"/>
      <c r="BL332" s="244"/>
      <c r="BM332" s="244"/>
      <c r="BN332" s="244"/>
      <c r="BO332" s="244"/>
      <c r="BP332" s="244"/>
      <c r="BQ332" s="244"/>
      <c r="BR332" s="244"/>
      <c r="BS332" s="244"/>
      <c r="BT332" s="244"/>
      <c r="BU332" s="244"/>
      <c r="BV332" s="244"/>
      <c r="BW332" s="244"/>
      <c r="BX332" s="244"/>
      <c r="BY332" s="244"/>
      <c r="BZ332" s="244"/>
      <c r="CA332" s="244"/>
      <c r="CB332" s="244"/>
      <c r="CC332" s="244"/>
      <c r="CD332" s="244"/>
      <c r="CE332" s="244"/>
      <c r="CF332" s="244"/>
      <c r="CG332" s="244"/>
      <c r="CH332" s="244"/>
      <c r="CI332" s="244"/>
      <c r="CJ332" s="244"/>
      <c r="CK332" s="244"/>
      <c r="CL332" s="244"/>
      <c r="CM332" s="244"/>
      <c r="CN332" s="244"/>
      <c r="CO332" s="244"/>
      <c r="CP332" s="244"/>
      <c r="CQ332" s="244"/>
      <c r="CR332" s="244"/>
      <c r="CS332" s="244"/>
      <c r="CT332" s="244"/>
      <c r="CU332" s="244"/>
      <c r="CV332" s="244"/>
      <c r="CW332" s="244"/>
      <c r="CX332" s="244"/>
      <c r="CY332" s="244"/>
      <c r="CZ332" s="244"/>
      <c r="DA332" s="244"/>
      <c r="DB332" s="244"/>
      <c r="DC332" s="244"/>
      <c r="DD332" s="244"/>
      <c r="DE332" s="244"/>
      <c r="DF332" s="244"/>
      <c r="DG332" s="244"/>
      <c r="DH332" s="244"/>
      <c r="DI332" s="244"/>
      <c r="DJ332" s="244"/>
      <c r="DK332" s="244"/>
      <c r="DL332" s="244"/>
      <c r="DM332" s="244"/>
      <c r="DN332" s="244"/>
      <c r="DO332" s="244"/>
      <c r="DP332" s="244"/>
      <c r="DQ332" s="244"/>
      <c r="DR332" s="244"/>
      <c r="DS332" s="244"/>
      <c r="DT332" s="244"/>
      <c r="DU332" s="244"/>
      <c r="DV332" s="244"/>
      <c r="DW332" s="244"/>
      <c r="DX332" s="244"/>
      <c r="DY332" s="244"/>
      <c r="DZ332" s="244"/>
      <c r="EA332" s="244"/>
      <c r="EB332" s="244"/>
      <c r="EC332" s="244"/>
      <c r="ED332" s="244"/>
      <c r="EE332" s="244"/>
      <c r="EF332" s="244"/>
      <c r="EG332" s="244"/>
      <c r="EH332" s="244"/>
      <c r="EI332" s="244"/>
      <c r="EJ332" s="244"/>
      <c r="EK332" s="244"/>
      <c r="EL332" s="244"/>
      <c r="EM332" s="244"/>
      <c r="EN332" s="244"/>
      <c r="EO332" s="244"/>
      <c r="EP332" s="244"/>
      <c r="EQ332" s="244"/>
      <c r="ER332" s="244"/>
      <c r="ES332" s="244"/>
      <c r="ET332" s="244"/>
      <c r="EU332" s="244"/>
      <c r="EV332" s="244"/>
      <c r="EW332" s="244"/>
      <c r="EX332" s="244"/>
      <c r="EY332" s="244"/>
      <c r="EZ332" s="244"/>
      <c r="FA332" s="244"/>
      <c r="FB332" s="244"/>
      <c r="FC332" s="244"/>
      <c r="FD332" s="244"/>
      <c r="FE332" s="244"/>
      <c r="FF332" s="244"/>
      <c r="FG332" s="244"/>
      <c r="FH332" s="244"/>
      <c r="FI332" s="244"/>
      <c r="FJ332" s="244"/>
      <c r="FK332" s="244"/>
      <c r="FL332" s="244"/>
      <c r="FM332" s="244"/>
      <c r="FN332" s="244"/>
      <c r="FO332" s="244"/>
      <c r="FP332" s="244"/>
      <c r="FQ332" s="244"/>
      <c r="FR332" s="244"/>
      <c r="FS332" s="244"/>
      <c r="FT332" s="244"/>
      <c r="FU332" s="244"/>
      <c r="FV332" s="244"/>
      <c r="FW332" s="244"/>
      <c r="FX332" s="244"/>
      <c r="FY332" s="244"/>
      <c r="FZ332" s="244"/>
      <c r="GA332" s="244"/>
      <c r="GB332" s="244"/>
      <c r="GC332" s="244"/>
      <c r="GD332" s="244"/>
      <c r="GE332" s="244"/>
      <c r="GF332" s="244"/>
      <c r="GG332" s="244"/>
      <c r="GH332" s="244"/>
      <c r="GI332" s="244"/>
      <c r="GJ332" s="244"/>
      <c r="GK332" s="244"/>
      <c r="GL332" s="244"/>
      <c r="GM332" s="244"/>
      <c r="GN332" s="244"/>
      <c r="GO332" s="244"/>
      <c r="GP332" s="244"/>
      <c r="GQ332" s="244"/>
      <c r="GR332" s="244"/>
      <c r="GS332" s="244"/>
      <c r="GT332" s="244"/>
      <c r="GU332" s="244"/>
      <c r="GV332" s="244"/>
      <c r="GW332" s="244"/>
      <c r="GX332" s="244"/>
      <c r="GY332" s="244"/>
      <c r="GZ332" s="244"/>
      <c r="HA332" s="244"/>
      <c r="HB332" s="244"/>
      <c r="HC332" s="244"/>
      <c r="HD332" s="244"/>
      <c r="HE332" s="244"/>
      <c r="HF332" s="244"/>
      <c r="HG332" s="244"/>
      <c r="HH332" s="244"/>
      <c r="HI332" s="244"/>
      <c r="HJ332" s="244"/>
      <c r="HK332" s="244"/>
      <c r="HL332" s="244"/>
      <c r="HM332" s="244"/>
      <c r="HN332" s="244"/>
      <c r="HO332" s="244"/>
      <c r="HP332" s="244"/>
      <c r="HQ332" s="244"/>
      <c r="HR332" s="244"/>
      <c r="HS332" s="244"/>
      <c r="HT332" s="244"/>
      <c r="HU332" s="244"/>
      <c r="HV332" s="244"/>
      <c r="HW332" s="244"/>
      <c r="HX332" s="244"/>
      <c r="HY332" s="244"/>
      <c r="HZ332" s="244"/>
      <c r="IA332" s="244"/>
      <c r="IB332" s="244"/>
      <c r="IC332" s="244"/>
      <c r="ID332" s="244"/>
      <c r="IE332" s="244"/>
      <c r="IF332" s="244"/>
      <c r="IG332" s="244"/>
      <c r="IH332" s="244"/>
      <c r="II332" s="244"/>
      <c r="IJ332" s="244"/>
      <c r="IK332" s="244"/>
      <c r="IL332" s="244"/>
    </row>
    <row r="333" s="2" customFormat="1" ht="18" customHeight="1" spans="1:246">
      <c r="A333" s="243" t="s">
        <v>282</v>
      </c>
      <c r="B333" s="230">
        <v>1346</v>
      </c>
      <c r="C333" s="157"/>
      <c r="D333" s="235">
        <v>1396</v>
      </c>
      <c r="E333" s="232"/>
      <c r="F333" s="233"/>
      <c r="G333" s="245"/>
      <c r="H333" s="244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  <c r="AJ333" s="244"/>
      <c r="AK333" s="244"/>
      <c r="AL333" s="244"/>
      <c r="AM333" s="244"/>
      <c r="AN333" s="244"/>
      <c r="AO333" s="244"/>
      <c r="AP333" s="244"/>
      <c r="AQ333" s="244"/>
      <c r="AR333" s="244"/>
      <c r="AS333" s="244"/>
      <c r="AT333" s="244"/>
      <c r="AU333" s="244"/>
      <c r="AV333" s="244"/>
      <c r="AW333" s="244"/>
      <c r="AX333" s="244"/>
      <c r="AY333" s="244"/>
      <c r="AZ333" s="244"/>
      <c r="BA333" s="244"/>
      <c r="BB333" s="244"/>
      <c r="BC333" s="244"/>
      <c r="BD333" s="244"/>
      <c r="BE333" s="244"/>
      <c r="BF333" s="244"/>
      <c r="BG333" s="244"/>
      <c r="BH333" s="244"/>
      <c r="BI333" s="244"/>
      <c r="BJ333" s="244"/>
      <c r="BK333" s="244"/>
      <c r="BL333" s="244"/>
      <c r="BM333" s="244"/>
      <c r="BN333" s="244"/>
      <c r="BO333" s="244"/>
      <c r="BP333" s="244"/>
      <c r="BQ333" s="244"/>
      <c r="BR333" s="244"/>
      <c r="BS333" s="244"/>
      <c r="BT333" s="244"/>
      <c r="BU333" s="244"/>
      <c r="BV333" s="244"/>
      <c r="BW333" s="244"/>
      <c r="BX333" s="244"/>
      <c r="BY333" s="244"/>
      <c r="BZ333" s="244"/>
      <c r="CA333" s="244"/>
      <c r="CB333" s="244"/>
      <c r="CC333" s="244"/>
      <c r="CD333" s="244"/>
      <c r="CE333" s="244"/>
      <c r="CF333" s="244"/>
      <c r="CG333" s="244"/>
      <c r="CH333" s="244"/>
      <c r="CI333" s="244"/>
      <c r="CJ333" s="244"/>
      <c r="CK333" s="244"/>
      <c r="CL333" s="244"/>
      <c r="CM333" s="244"/>
      <c r="CN333" s="244"/>
      <c r="CO333" s="244"/>
      <c r="CP333" s="244"/>
      <c r="CQ333" s="244"/>
      <c r="CR333" s="244"/>
      <c r="CS333" s="244"/>
      <c r="CT333" s="244"/>
      <c r="CU333" s="244"/>
      <c r="CV333" s="244"/>
      <c r="CW333" s="244"/>
      <c r="CX333" s="244"/>
      <c r="CY333" s="244"/>
      <c r="CZ333" s="244"/>
      <c r="DA333" s="244"/>
      <c r="DB333" s="244"/>
      <c r="DC333" s="244"/>
      <c r="DD333" s="244"/>
      <c r="DE333" s="244"/>
      <c r="DF333" s="244"/>
      <c r="DG333" s="244"/>
      <c r="DH333" s="244"/>
      <c r="DI333" s="244"/>
      <c r="DJ333" s="244"/>
      <c r="DK333" s="244"/>
      <c r="DL333" s="244"/>
      <c r="DM333" s="244"/>
      <c r="DN333" s="244"/>
      <c r="DO333" s="244"/>
      <c r="DP333" s="244"/>
      <c r="DQ333" s="244"/>
      <c r="DR333" s="244"/>
      <c r="DS333" s="244"/>
      <c r="DT333" s="244"/>
      <c r="DU333" s="244"/>
      <c r="DV333" s="244"/>
      <c r="DW333" s="244"/>
      <c r="DX333" s="244"/>
      <c r="DY333" s="244"/>
      <c r="DZ333" s="244"/>
      <c r="EA333" s="244"/>
      <c r="EB333" s="244"/>
      <c r="EC333" s="244"/>
      <c r="ED333" s="244"/>
      <c r="EE333" s="244"/>
      <c r="EF333" s="244"/>
      <c r="EG333" s="244"/>
      <c r="EH333" s="244"/>
      <c r="EI333" s="244"/>
      <c r="EJ333" s="244"/>
      <c r="EK333" s="244"/>
      <c r="EL333" s="244"/>
      <c r="EM333" s="244"/>
      <c r="EN333" s="244"/>
      <c r="EO333" s="244"/>
      <c r="EP333" s="244"/>
      <c r="EQ333" s="244"/>
      <c r="ER333" s="244"/>
      <c r="ES333" s="244"/>
      <c r="ET333" s="244"/>
      <c r="EU333" s="244"/>
      <c r="EV333" s="244"/>
      <c r="EW333" s="244"/>
      <c r="EX333" s="244"/>
      <c r="EY333" s="244"/>
      <c r="EZ333" s="244"/>
      <c r="FA333" s="244"/>
      <c r="FB333" s="244"/>
      <c r="FC333" s="244"/>
      <c r="FD333" s="244"/>
      <c r="FE333" s="244"/>
      <c r="FF333" s="244"/>
      <c r="FG333" s="244"/>
      <c r="FH333" s="244"/>
      <c r="FI333" s="244"/>
      <c r="FJ333" s="244"/>
      <c r="FK333" s="244"/>
      <c r="FL333" s="244"/>
      <c r="FM333" s="244"/>
      <c r="FN333" s="244"/>
      <c r="FO333" s="244"/>
      <c r="FP333" s="244"/>
      <c r="FQ333" s="244"/>
      <c r="FR333" s="244"/>
      <c r="FS333" s="244"/>
      <c r="FT333" s="244"/>
      <c r="FU333" s="244"/>
      <c r="FV333" s="244"/>
      <c r="FW333" s="244"/>
      <c r="FX333" s="244"/>
      <c r="FY333" s="244"/>
      <c r="FZ333" s="244"/>
      <c r="GA333" s="244"/>
      <c r="GB333" s="244"/>
      <c r="GC333" s="244"/>
      <c r="GD333" s="244"/>
      <c r="GE333" s="244"/>
      <c r="GF333" s="244"/>
      <c r="GG333" s="244"/>
      <c r="GH333" s="244"/>
      <c r="GI333" s="244"/>
      <c r="GJ333" s="244"/>
      <c r="GK333" s="244"/>
      <c r="GL333" s="244"/>
      <c r="GM333" s="244"/>
      <c r="GN333" s="244"/>
      <c r="GO333" s="244"/>
      <c r="GP333" s="244"/>
      <c r="GQ333" s="244"/>
      <c r="GR333" s="244"/>
      <c r="GS333" s="244"/>
      <c r="GT333" s="244"/>
      <c r="GU333" s="244"/>
      <c r="GV333" s="244"/>
      <c r="GW333" s="244"/>
      <c r="GX333" s="244"/>
      <c r="GY333" s="244"/>
      <c r="GZ333" s="244"/>
      <c r="HA333" s="244"/>
      <c r="HB333" s="244"/>
      <c r="HC333" s="244"/>
      <c r="HD333" s="244"/>
      <c r="HE333" s="244"/>
      <c r="HF333" s="244"/>
      <c r="HG333" s="244"/>
      <c r="HH333" s="244"/>
      <c r="HI333" s="244"/>
      <c r="HJ333" s="244"/>
      <c r="HK333" s="244"/>
      <c r="HL333" s="244"/>
      <c r="HM333" s="244"/>
      <c r="HN333" s="244"/>
      <c r="HO333" s="244"/>
      <c r="HP333" s="244"/>
      <c r="HQ333" s="244"/>
      <c r="HR333" s="244"/>
      <c r="HS333" s="244"/>
      <c r="HT333" s="244"/>
      <c r="HU333" s="244"/>
      <c r="HV333" s="244"/>
      <c r="HW333" s="244"/>
      <c r="HX333" s="244"/>
      <c r="HY333" s="244"/>
      <c r="HZ333" s="244"/>
      <c r="IA333" s="244"/>
      <c r="IB333" s="244"/>
      <c r="IC333" s="244"/>
      <c r="ID333" s="244"/>
      <c r="IE333" s="244"/>
      <c r="IF333" s="244"/>
      <c r="IG333" s="244"/>
      <c r="IH333" s="244"/>
      <c r="II333" s="244"/>
      <c r="IJ333" s="244"/>
      <c r="IK333" s="244"/>
      <c r="IL333" s="244"/>
    </row>
    <row r="334" s="2" customFormat="1" ht="18" customHeight="1" spans="1:246">
      <c r="A334" s="243" t="s">
        <v>283</v>
      </c>
      <c r="B334" s="226">
        <f>B335+B338</f>
        <v>113</v>
      </c>
      <c r="C334" s="226"/>
      <c r="D334" s="226">
        <f>D335+D338</f>
        <v>223</v>
      </c>
      <c r="E334" s="226"/>
      <c r="F334" s="227">
        <f>D334/B334*100</f>
        <v>197.345132743363</v>
      </c>
      <c r="G334" s="245"/>
      <c r="H334" s="244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  <c r="AJ334" s="244"/>
      <c r="AK334" s="244"/>
      <c r="AL334" s="244"/>
      <c r="AM334" s="244"/>
      <c r="AN334" s="244"/>
      <c r="AO334" s="244"/>
      <c r="AP334" s="244"/>
      <c r="AQ334" s="244"/>
      <c r="AR334" s="244"/>
      <c r="AS334" s="244"/>
      <c r="AT334" s="244"/>
      <c r="AU334" s="244"/>
      <c r="AV334" s="244"/>
      <c r="AW334" s="244"/>
      <c r="AX334" s="244"/>
      <c r="AY334" s="244"/>
      <c r="AZ334" s="244"/>
      <c r="BA334" s="244"/>
      <c r="BB334" s="244"/>
      <c r="BC334" s="244"/>
      <c r="BD334" s="244"/>
      <c r="BE334" s="244"/>
      <c r="BF334" s="244"/>
      <c r="BG334" s="244"/>
      <c r="BH334" s="244"/>
      <c r="BI334" s="244"/>
      <c r="BJ334" s="244"/>
      <c r="BK334" s="244"/>
      <c r="BL334" s="244"/>
      <c r="BM334" s="244"/>
      <c r="BN334" s="244"/>
      <c r="BO334" s="244"/>
      <c r="BP334" s="244"/>
      <c r="BQ334" s="244"/>
      <c r="BR334" s="244"/>
      <c r="BS334" s="244"/>
      <c r="BT334" s="244"/>
      <c r="BU334" s="244"/>
      <c r="BV334" s="244"/>
      <c r="BW334" s="244"/>
      <c r="BX334" s="244"/>
      <c r="BY334" s="244"/>
      <c r="BZ334" s="244"/>
      <c r="CA334" s="244"/>
      <c r="CB334" s="244"/>
      <c r="CC334" s="244"/>
      <c r="CD334" s="244"/>
      <c r="CE334" s="244"/>
      <c r="CF334" s="244"/>
      <c r="CG334" s="244"/>
      <c r="CH334" s="244"/>
      <c r="CI334" s="244"/>
      <c r="CJ334" s="244"/>
      <c r="CK334" s="244"/>
      <c r="CL334" s="244"/>
      <c r="CM334" s="244"/>
      <c r="CN334" s="244"/>
      <c r="CO334" s="244"/>
      <c r="CP334" s="244"/>
      <c r="CQ334" s="244"/>
      <c r="CR334" s="244"/>
      <c r="CS334" s="244"/>
      <c r="CT334" s="244"/>
      <c r="CU334" s="244"/>
      <c r="CV334" s="244"/>
      <c r="CW334" s="244"/>
      <c r="CX334" s="244"/>
      <c r="CY334" s="244"/>
      <c r="CZ334" s="244"/>
      <c r="DA334" s="244"/>
      <c r="DB334" s="244"/>
      <c r="DC334" s="244"/>
      <c r="DD334" s="244"/>
      <c r="DE334" s="244"/>
      <c r="DF334" s="244"/>
      <c r="DG334" s="244"/>
      <c r="DH334" s="244"/>
      <c r="DI334" s="244"/>
      <c r="DJ334" s="244"/>
      <c r="DK334" s="244"/>
      <c r="DL334" s="244"/>
      <c r="DM334" s="244"/>
      <c r="DN334" s="244"/>
      <c r="DO334" s="244"/>
      <c r="DP334" s="244"/>
      <c r="DQ334" s="244"/>
      <c r="DR334" s="244"/>
      <c r="DS334" s="244"/>
      <c r="DT334" s="244"/>
      <c r="DU334" s="244"/>
      <c r="DV334" s="244"/>
      <c r="DW334" s="244"/>
      <c r="DX334" s="244"/>
      <c r="DY334" s="244"/>
      <c r="DZ334" s="244"/>
      <c r="EA334" s="244"/>
      <c r="EB334" s="244"/>
      <c r="EC334" s="244"/>
      <c r="ED334" s="244"/>
      <c r="EE334" s="244"/>
      <c r="EF334" s="244"/>
      <c r="EG334" s="244"/>
      <c r="EH334" s="244"/>
      <c r="EI334" s="244"/>
      <c r="EJ334" s="244"/>
      <c r="EK334" s="244"/>
      <c r="EL334" s="244"/>
      <c r="EM334" s="244"/>
      <c r="EN334" s="244"/>
      <c r="EO334" s="244"/>
      <c r="EP334" s="244"/>
      <c r="EQ334" s="244"/>
      <c r="ER334" s="244"/>
      <c r="ES334" s="244"/>
      <c r="ET334" s="244"/>
      <c r="EU334" s="244"/>
      <c r="EV334" s="244"/>
      <c r="EW334" s="244"/>
      <c r="EX334" s="244"/>
      <c r="EY334" s="244"/>
      <c r="EZ334" s="244"/>
      <c r="FA334" s="244"/>
      <c r="FB334" s="244"/>
      <c r="FC334" s="244"/>
      <c r="FD334" s="244"/>
      <c r="FE334" s="244"/>
      <c r="FF334" s="244"/>
      <c r="FG334" s="244"/>
      <c r="FH334" s="244"/>
      <c r="FI334" s="244"/>
      <c r="FJ334" s="244"/>
      <c r="FK334" s="244"/>
      <c r="FL334" s="244"/>
      <c r="FM334" s="244"/>
      <c r="FN334" s="244"/>
      <c r="FO334" s="244"/>
      <c r="FP334" s="244"/>
      <c r="FQ334" s="244"/>
      <c r="FR334" s="244"/>
      <c r="FS334" s="244"/>
      <c r="FT334" s="244"/>
      <c r="FU334" s="244"/>
      <c r="FV334" s="244"/>
      <c r="FW334" s="244"/>
      <c r="FX334" s="244"/>
      <c r="FY334" s="244"/>
      <c r="FZ334" s="244"/>
      <c r="GA334" s="244"/>
      <c r="GB334" s="244"/>
      <c r="GC334" s="244"/>
      <c r="GD334" s="244"/>
      <c r="GE334" s="244"/>
      <c r="GF334" s="244"/>
      <c r="GG334" s="244"/>
      <c r="GH334" s="244"/>
      <c r="GI334" s="244"/>
      <c r="GJ334" s="244"/>
      <c r="GK334" s="244"/>
      <c r="GL334" s="244"/>
      <c r="GM334" s="244"/>
      <c r="GN334" s="244"/>
      <c r="GO334" s="244"/>
      <c r="GP334" s="244"/>
      <c r="GQ334" s="244"/>
      <c r="GR334" s="244"/>
      <c r="GS334" s="244"/>
      <c r="GT334" s="244"/>
      <c r="GU334" s="244"/>
      <c r="GV334" s="244"/>
      <c r="GW334" s="244"/>
      <c r="GX334" s="244"/>
      <c r="GY334" s="244"/>
      <c r="GZ334" s="244"/>
      <c r="HA334" s="244"/>
      <c r="HB334" s="244"/>
      <c r="HC334" s="244"/>
      <c r="HD334" s="244"/>
      <c r="HE334" s="244"/>
      <c r="HF334" s="244"/>
      <c r="HG334" s="244"/>
      <c r="HH334" s="244"/>
      <c r="HI334" s="244"/>
      <c r="HJ334" s="244"/>
      <c r="HK334" s="244"/>
      <c r="HL334" s="244"/>
      <c r="HM334" s="244"/>
      <c r="HN334" s="244"/>
      <c r="HO334" s="244"/>
      <c r="HP334" s="244"/>
      <c r="HQ334" s="244"/>
      <c r="HR334" s="244"/>
      <c r="HS334" s="244"/>
      <c r="HT334" s="244"/>
      <c r="HU334" s="244"/>
      <c r="HV334" s="244"/>
      <c r="HW334" s="244"/>
      <c r="HX334" s="244"/>
      <c r="HY334" s="244"/>
      <c r="HZ334" s="244"/>
      <c r="IA334" s="244"/>
      <c r="IB334" s="244"/>
      <c r="IC334" s="244"/>
      <c r="ID334" s="244"/>
      <c r="IE334" s="244"/>
      <c r="IF334" s="244"/>
      <c r="IG334" s="244"/>
      <c r="IH334" s="244"/>
      <c r="II334" s="244"/>
      <c r="IJ334" s="244"/>
      <c r="IK334" s="244"/>
      <c r="IL334" s="244"/>
    </row>
    <row r="335" s="2" customFormat="1" ht="18" customHeight="1" spans="1:246">
      <c r="A335" s="243" t="s">
        <v>284</v>
      </c>
      <c r="B335" s="226">
        <f>SUM(B336:B337)</f>
        <v>113</v>
      </c>
      <c r="C335" s="226"/>
      <c r="D335" s="226">
        <f>SUM(D336:D337)</f>
        <v>223</v>
      </c>
      <c r="E335" s="226"/>
      <c r="F335" s="227">
        <v>0</v>
      </c>
      <c r="G335" s="245"/>
      <c r="H335" s="244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  <c r="AJ335" s="244"/>
      <c r="AK335" s="244"/>
      <c r="AL335" s="244"/>
      <c r="AM335" s="244"/>
      <c r="AN335" s="244"/>
      <c r="AO335" s="244"/>
      <c r="AP335" s="244"/>
      <c r="AQ335" s="244"/>
      <c r="AR335" s="244"/>
      <c r="AS335" s="244"/>
      <c r="AT335" s="244"/>
      <c r="AU335" s="244"/>
      <c r="AV335" s="244"/>
      <c r="AW335" s="244"/>
      <c r="AX335" s="244"/>
      <c r="AY335" s="244"/>
      <c r="AZ335" s="244"/>
      <c r="BA335" s="244"/>
      <c r="BB335" s="244"/>
      <c r="BC335" s="244"/>
      <c r="BD335" s="244"/>
      <c r="BE335" s="244"/>
      <c r="BF335" s="244"/>
      <c r="BG335" s="244"/>
      <c r="BH335" s="244"/>
      <c r="BI335" s="244"/>
      <c r="BJ335" s="244"/>
      <c r="BK335" s="244"/>
      <c r="BL335" s="244"/>
      <c r="BM335" s="244"/>
      <c r="BN335" s="244"/>
      <c r="BO335" s="244"/>
      <c r="BP335" s="244"/>
      <c r="BQ335" s="244"/>
      <c r="BR335" s="244"/>
      <c r="BS335" s="244"/>
      <c r="BT335" s="244"/>
      <c r="BU335" s="244"/>
      <c r="BV335" s="244"/>
      <c r="BW335" s="244"/>
      <c r="BX335" s="244"/>
      <c r="BY335" s="244"/>
      <c r="BZ335" s="244"/>
      <c r="CA335" s="244"/>
      <c r="CB335" s="244"/>
      <c r="CC335" s="244"/>
      <c r="CD335" s="244"/>
      <c r="CE335" s="244"/>
      <c r="CF335" s="244"/>
      <c r="CG335" s="244"/>
      <c r="CH335" s="244"/>
      <c r="CI335" s="244"/>
      <c r="CJ335" s="244"/>
      <c r="CK335" s="244"/>
      <c r="CL335" s="244"/>
      <c r="CM335" s="244"/>
      <c r="CN335" s="244"/>
      <c r="CO335" s="244"/>
      <c r="CP335" s="244"/>
      <c r="CQ335" s="244"/>
      <c r="CR335" s="244"/>
      <c r="CS335" s="244"/>
      <c r="CT335" s="244"/>
      <c r="CU335" s="244"/>
      <c r="CV335" s="244"/>
      <c r="CW335" s="244"/>
      <c r="CX335" s="244"/>
      <c r="CY335" s="244"/>
      <c r="CZ335" s="244"/>
      <c r="DA335" s="244"/>
      <c r="DB335" s="244"/>
      <c r="DC335" s="244"/>
      <c r="DD335" s="244"/>
      <c r="DE335" s="244"/>
      <c r="DF335" s="244"/>
      <c r="DG335" s="244"/>
      <c r="DH335" s="244"/>
      <c r="DI335" s="244"/>
      <c r="DJ335" s="244"/>
      <c r="DK335" s="244"/>
      <c r="DL335" s="244"/>
      <c r="DM335" s="244"/>
      <c r="DN335" s="244"/>
      <c r="DO335" s="244"/>
      <c r="DP335" s="244"/>
      <c r="DQ335" s="244"/>
      <c r="DR335" s="244"/>
      <c r="DS335" s="244"/>
      <c r="DT335" s="244"/>
      <c r="DU335" s="244"/>
      <c r="DV335" s="244"/>
      <c r="DW335" s="244"/>
      <c r="DX335" s="244"/>
      <c r="DY335" s="244"/>
      <c r="DZ335" s="244"/>
      <c r="EA335" s="244"/>
      <c r="EB335" s="244"/>
      <c r="EC335" s="244"/>
      <c r="ED335" s="244"/>
      <c r="EE335" s="244"/>
      <c r="EF335" s="244"/>
      <c r="EG335" s="244"/>
      <c r="EH335" s="244"/>
      <c r="EI335" s="244"/>
      <c r="EJ335" s="244"/>
      <c r="EK335" s="244"/>
      <c r="EL335" s="244"/>
      <c r="EM335" s="244"/>
      <c r="EN335" s="244"/>
      <c r="EO335" s="244"/>
      <c r="EP335" s="244"/>
      <c r="EQ335" s="244"/>
      <c r="ER335" s="244"/>
      <c r="ES335" s="244"/>
      <c r="ET335" s="244"/>
      <c r="EU335" s="244"/>
      <c r="EV335" s="244"/>
      <c r="EW335" s="244"/>
      <c r="EX335" s="244"/>
      <c r="EY335" s="244"/>
      <c r="EZ335" s="244"/>
      <c r="FA335" s="244"/>
      <c r="FB335" s="244"/>
      <c r="FC335" s="244"/>
      <c r="FD335" s="244"/>
      <c r="FE335" s="244"/>
      <c r="FF335" s="244"/>
      <c r="FG335" s="244"/>
      <c r="FH335" s="244"/>
      <c r="FI335" s="244"/>
      <c r="FJ335" s="244"/>
      <c r="FK335" s="244"/>
      <c r="FL335" s="244"/>
      <c r="FM335" s="244"/>
      <c r="FN335" s="244"/>
      <c r="FO335" s="244"/>
      <c r="FP335" s="244"/>
      <c r="FQ335" s="244"/>
      <c r="FR335" s="244"/>
      <c r="FS335" s="244"/>
      <c r="FT335" s="244"/>
      <c r="FU335" s="244"/>
      <c r="FV335" s="244"/>
      <c r="FW335" s="244"/>
      <c r="FX335" s="244"/>
      <c r="FY335" s="244"/>
      <c r="FZ335" s="244"/>
      <c r="GA335" s="244"/>
      <c r="GB335" s="244"/>
      <c r="GC335" s="244"/>
      <c r="GD335" s="244"/>
      <c r="GE335" s="244"/>
      <c r="GF335" s="244"/>
      <c r="GG335" s="244"/>
      <c r="GH335" s="244"/>
      <c r="GI335" s="244"/>
      <c r="GJ335" s="244"/>
      <c r="GK335" s="244"/>
      <c r="GL335" s="244"/>
      <c r="GM335" s="244"/>
      <c r="GN335" s="244"/>
      <c r="GO335" s="244"/>
      <c r="GP335" s="244"/>
      <c r="GQ335" s="244"/>
      <c r="GR335" s="244"/>
      <c r="GS335" s="244"/>
      <c r="GT335" s="244"/>
      <c r="GU335" s="244"/>
      <c r="GV335" s="244"/>
      <c r="GW335" s="244"/>
      <c r="GX335" s="244"/>
      <c r="GY335" s="244"/>
      <c r="GZ335" s="244"/>
      <c r="HA335" s="244"/>
      <c r="HB335" s="244"/>
      <c r="HC335" s="244"/>
      <c r="HD335" s="244"/>
      <c r="HE335" s="244"/>
      <c r="HF335" s="244"/>
      <c r="HG335" s="244"/>
      <c r="HH335" s="244"/>
      <c r="HI335" s="244"/>
      <c r="HJ335" s="244"/>
      <c r="HK335" s="244"/>
      <c r="HL335" s="244"/>
      <c r="HM335" s="244"/>
      <c r="HN335" s="244"/>
      <c r="HO335" s="244"/>
      <c r="HP335" s="244"/>
      <c r="HQ335" s="244"/>
      <c r="HR335" s="244"/>
      <c r="HS335" s="244"/>
      <c r="HT335" s="244"/>
      <c r="HU335" s="244"/>
      <c r="HV335" s="244"/>
      <c r="HW335" s="244"/>
      <c r="HX335" s="244"/>
      <c r="HY335" s="244"/>
      <c r="HZ335" s="244"/>
      <c r="IA335" s="244"/>
      <c r="IB335" s="244"/>
      <c r="IC335" s="244"/>
      <c r="ID335" s="244"/>
      <c r="IE335" s="244"/>
      <c r="IF335" s="244"/>
      <c r="IG335" s="244"/>
      <c r="IH335" s="244"/>
      <c r="II335" s="244"/>
      <c r="IJ335" s="244"/>
      <c r="IK335" s="244"/>
      <c r="IL335" s="244"/>
    </row>
    <row r="336" s="2" customFormat="1" ht="18" customHeight="1" spans="1:246">
      <c r="A336" s="243" t="s">
        <v>201</v>
      </c>
      <c r="B336" s="230">
        <v>41</v>
      </c>
      <c r="C336" s="157"/>
      <c r="D336" s="232">
        <v>153</v>
      </c>
      <c r="E336" s="232"/>
      <c r="F336" s="233"/>
      <c r="G336" s="245"/>
      <c r="H336" s="244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  <c r="AJ336" s="244"/>
      <c r="AK336" s="244"/>
      <c r="AL336" s="244"/>
      <c r="AM336" s="244"/>
      <c r="AN336" s="244"/>
      <c r="AO336" s="244"/>
      <c r="AP336" s="244"/>
      <c r="AQ336" s="244"/>
      <c r="AR336" s="244"/>
      <c r="AS336" s="244"/>
      <c r="AT336" s="244"/>
      <c r="AU336" s="244"/>
      <c r="AV336" s="244"/>
      <c r="AW336" s="244"/>
      <c r="AX336" s="244"/>
      <c r="AY336" s="244"/>
      <c r="AZ336" s="244"/>
      <c r="BA336" s="244"/>
      <c r="BB336" s="244"/>
      <c r="BC336" s="244"/>
      <c r="BD336" s="244"/>
      <c r="BE336" s="244"/>
      <c r="BF336" s="244"/>
      <c r="BG336" s="244"/>
      <c r="BH336" s="244"/>
      <c r="BI336" s="244"/>
      <c r="BJ336" s="244"/>
      <c r="BK336" s="244"/>
      <c r="BL336" s="244"/>
      <c r="BM336" s="244"/>
      <c r="BN336" s="244"/>
      <c r="BO336" s="244"/>
      <c r="BP336" s="244"/>
      <c r="BQ336" s="244"/>
      <c r="BR336" s="244"/>
      <c r="BS336" s="244"/>
      <c r="BT336" s="244"/>
      <c r="BU336" s="244"/>
      <c r="BV336" s="244"/>
      <c r="BW336" s="244"/>
      <c r="BX336" s="244"/>
      <c r="BY336" s="244"/>
      <c r="BZ336" s="244"/>
      <c r="CA336" s="244"/>
      <c r="CB336" s="244"/>
      <c r="CC336" s="244"/>
      <c r="CD336" s="244"/>
      <c r="CE336" s="244"/>
      <c r="CF336" s="244"/>
      <c r="CG336" s="244"/>
      <c r="CH336" s="244"/>
      <c r="CI336" s="244"/>
      <c r="CJ336" s="244"/>
      <c r="CK336" s="244"/>
      <c r="CL336" s="244"/>
      <c r="CM336" s="244"/>
      <c r="CN336" s="244"/>
      <c r="CO336" s="244"/>
      <c r="CP336" s="244"/>
      <c r="CQ336" s="244"/>
      <c r="CR336" s="244"/>
      <c r="CS336" s="244"/>
      <c r="CT336" s="244"/>
      <c r="CU336" s="244"/>
      <c r="CV336" s="244"/>
      <c r="CW336" s="244"/>
      <c r="CX336" s="244"/>
      <c r="CY336" s="244"/>
      <c r="CZ336" s="244"/>
      <c r="DA336" s="244"/>
      <c r="DB336" s="244"/>
      <c r="DC336" s="244"/>
      <c r="DD336" s="244"/>
      <c r="DE336" s="244"/>
      <c r="DF336" s="244"/>
      <c r="DG336" s="244"/>
      <c r="DH336" s="244"/>
      <c r="DI336" s="244"/>
      <c r="DJ336" s="244"/>
      <c r="DK336" s="244"/>
      <c r="DL336" s="244"/>
      <c r="DM336" s="244"/>
      <c r="DN336" s="244"/>
      <c r="DO336" s="244"/>
      <c r="DP336" s="244"/>
      <c r="DQ336" s="244"/>
      <c r="DR336" s="244"/>
      <c r="DS336" s="244"/>
      <c r="DT336" s="244"/>
      <c r="DU336" s="244"/>
      <c r="DV336" s="244"/>
      <c r="DW336" s="244"/>
      <c r="DX336" s="244"/>
      <c r="DY336" s="244"/>
      <c r="DZ336" s="244"/>
      <c r="EA336" s="244"/>
      <c r="EB336" s="244"/>
      <c r="EC336" s="244"/>
      <c r="ED336" s="244"/>
      <c r="EE336" s="244"/>
      <c r="EF336" s="244"/>
      <c r="EG336" s="244"/>
      <c r="EH336" s="244"/>
      <c r="EI336" s="244"/>
      <c r="EJ336" s="244"/>
      <c r="EK336" s="244"/>
      <c r="EL336" s="244"/>
      <c r="EM336" s="244"/>
      <c r="EN336" s="244"/>
      <c r="EO336" s="244"/>
      <c r="EP336" s="244"/>
      <c r="EQ336" s="244"/>
      <c r="ER336" s="244"/>
      <c r="ES336" s="244"/>
      <c r="ET336" s="244"/>
      <c r="EU336" s="244"/>
      <c r="EV336" s="244"/>
      <c r="EW336" s="244"/>
      <c r="EX336" s="244"/>
      <c r="EY336" s="244"/>
      <c r="EZ336" s="244"/>
      <c r="FA336" s="244"/>
      <c r="FB336" s="244"/>
      <c r="FC336" s="244"/>
      <c r="FD336" s="244"/>
      <c r="FE336" s="244"/>
      <c r="FF336" s="244"/>
      <c r="FG336" s="244"/>
      <c r="FH336" s="244"/>
      <c r="FI336" s="244"/>
      <c r="FJ336" s="244"/>
      <c r="FK336" s="244"/>
      <c r="FL336" s="244"/>
      <c r="FM336" s="244"/>
      <c r="FN336" s="244"/>
      <c r="FO336" s="244"/>
      <c r="FP336" s="244"/>
      <c r="FQ336" s="244"/>
      <c r="FR336" s="244"/>
      <c r="FS336" s="244"/>
      <c r="FT336" s="244"/>
      <c r="FU336" s="244"/>
      <c r="FV336" s="244"/>
      <c r="FW336" s="244"/>
      <c r="FX336" s="244"/>
      <c r="FY336" s="244"/>
      <c r="FZ336" s="244"/>
      <c r="GA336" s="244"/>
      <c r="GB336" s="244"/>
      <c r="GC336" s="244"/>
      <c r="GD336" s="244"/>
      <c r="GE336" s="244"/>
      <c r="GF336" s="244"/>
      <c r="GG336" s="244"/>
      <c r="GH336" s="244"/>
      <c r="GI336" s="244"/>
      <c r="GJ336" s="244"/>
      <c r="GK336" s="244"/>
      <c r="GL336" s="244"/>
      <c r="GM336" s="244"/>
      <c r="GN336" s="244"/>
      <c r="GO336" s="244"/>
      <c r="GP336" s="244"/>
      <c r="GQ336" s="244"/>
      <c r="GR336" s="244"/>
      <c r="GS336" s="244"/>
      <c r="GT336" s="244"/>
      <c r="GU336" s="244"/>
      <c r="GV336" s="244"/>
      <c r="GW336" s="244"/>
      <c r="GX336" s="244"/>
      <c r="GY336" s="244"/>
      <c r="GZ336" s="244"/>
      <c r="HA336" s="244"/>
      <c r="HB336" s="244"/>
      <c r="HC336" s="244"/>
      <c r="HD336" s="244"/>
      <c r="HE336" s="244"/>
      <c r="HF336" s="244"/>
      <c r="HG336" s="244"/>
      <c r="HH336" s="244"/>
      <c r="HI336" s="244"/>
      <c r="HJ336" s="244"/>
      <c r="HK336" s="244"/>
      <c r="HL336" s="244"/>
      <c r="HM336" s="244"/>
      <c r="HN336" s="244"/>
      <c r="HO336" s="244"/>
      <c r="HP336" s="244"/>
      <c r="HQ336" s="244"/>
      <c r="HR336" s="244"/>
      <c r="HS336" s="244"/>
      <c r="HT336" s="244"/>
      <c r="HU336" s="244"/>
      <c r="HV336" s="244"/>
      <c r="HW336" s="244"/>
      <c r="HX336" s="244"/>
      <c r="HY336" s="244"/>
      <c r="HZ336" s="244"/>
      <c r="IA336" s="244"/>
      <c r="IB336" s="244"/>
      <c r="IC336" s="244"/>
      <c r="ID336" s="244"/>
      <c r="IE336" s="244"/>
      <c r="IF336" s="244"/>
      <c r="IG336" s="244"/>
      <c r="IH336" s="244"/>
      <c r="II336" s="244"/>
      <c r="IJ336" s="244"/>
      <c r="IK336" s="244"/>
      <c r="IL336" s="244"/>
    </row>
    <row r="337" s="2" customFormat="1" ht="18" customHeight="1" spans="1:246">
      <c r="A337" s="243" t="s">
        <v>209</v>
      </c>
      <c r="B337" s="232">
        <v>72</v>
      </c>
      <c r="C337" s="232"/>
      <c r="D337" s="232">
        <v>70</v>
      </c>
      <c r="E337" s="232"/>
      <c r="F337" s="233"/>
      <c r="G337" s="245"/>
      <c r="H337" s="244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  <c r="AJ337" s="244"/>
      <c r="AK337" s="244"/>
      <c r="AL337" s="244"/>
      <c r="AM337" s="244"/>
      <c r="AN337" s="244"/>
      <c r="AO337" s="244"/>
      <c r="AP337" s="244"/>
      <c r="AQ337" s="244"/>
      <c r="AR337" s="244"/>
      <c r="AS337" s="244"/>
      <c r="AT337" s="244"/>
      <c r="AU337" s="244"/>
      <c r="AV337" s="244"/>
      <c r="AW337" s="244"/>
      <c r="AX337" s="244"/>
      <c r="AY337" s="244"/>
      <c r="AZ337" s="244"/>
      <c r="BA337" s="244"/>
      <c r="BB337" s="244"/>
      <c r="BC337" s="244"/>
      <c r="BD337" s="244"/>
      <c r="BE337" s="244"/>
      <c r="BF337" s="244"/>
      <c r="BG337" s="244"/>
      <c r="BH337" s="244"/>
      <c r="BI337" s="244"/>
      <c r="BJ337" s="244"/>
      <c r="BK337" s="244"/>
      <c r="BL337" s="244"/>
      <c r="BM337" s="244"/>
      <c r="BN337" s="244"/>
      <c r="BO337" s="244"/>
      <c r="BP337" s="244"/>
      <c r="BQ337" s="244"/>
      <c r="BR337" s="244"/>
      <c r="BS337" s="244"/>
      <c r="BT337" s="244"/>
      <c r="BU337" s="244"/>
      <c r="BV337" s="244"/>
      <c r="BW337" s="244"/>
      <c r="BX337" s="244"/>
      <c r="BY337" s="244"/>
      <c r="BZ337" s="244"/>
      <c r="CA337" s="244"/>
      <c r="CB337" s="244"/>
      <c r="CC337" s="244"/>
      <c r="CD337" s="244"/>
      <c r="CE337" s="244"/>
      <c r="CF337" s="244"/>
      <c r="CG337" s="244"/>
      <c r="CH337" s="244"/>
      <c r="CI337" s="244"/>
      <c r="CJ337" s="244"/>
      <c r="CK337" s="244"/>
      <c r="CL337" s="244"/>
      <c r="CM337" s="244"/>
      <c r="CN337" s="244"/>
      <c r="CO337" s="244"/>
      <c r="CP337" s="244"/>
      <c r="CQ337" s="244"/>
      <c r="CR337" s="244"/>
      <c r="CS337" s="244"/>
      <c r="CT337" s="244"/>
      <c r="CU337" s="244"/>
      <c r="CV337" s="244"/>
      <c r="CW337" s="244"/>
      <c r="CX337" s="244"/>
      <c r="CY337" s="244"/>
      <c r="CZ337" s="244"/>
      <c r="DA337" s="244"/>
      <c r="DB337" s="244"/>
      <c r="DC337" s="244"/>
      <c r="DD337" s="244"/>
      <c r="DE337" s="244"/>
      <c r="DF337" s="244"/>
      <c r="DG337" s="244"/>
      <c r="DH337" s="244"/>
      <c r="DI337" s="244"/>
      <c r="DJ337" s="244"/>
      <c r="DK337" s="244"/>
      <c r="DL337" s="244"/>
      <c r="DM337" s="244"/>
      <c r="DN337" s="244"/>
      <c r="DO337" s="244"/>
      <c r="DP337" s="244"/>
      <c r="DQ337" s="244"/>
      <c r="DR337" s="244"/>
      <c r="DS337" s="244"/>
      <c r="DT337" s="244"/>
      <c r="DU337" s="244"/>
      <c r="DV337" s="244"/>
      <c r="DW337" s="244"/>
      <c r="DX337" s="244"/>
      <c r="DY337" s="244"/>
      <c r="DZ337" s="244"/>
      <c r="EA337" s="244"/>
      <c r="EB337" s="244"/>
      <c r="EC337" s="244"/>
      <c r="ED337" s="244"/>
      <c r="EE337" s="244"/>
      <c r="EF337" s="244"/>
      <c r="EG337" s="244"/>
      <c r="EH337" s="244"/>
      <c r="EI337" s="244"/>
      <c r="EJ337" s="244"/>
      <c r="EK337" s="244"/>
      <c r="EL337" s="244"/>
      <c r="EM337" s="244"/>
      <c r="EN337" s="244"/>
      <c r="EO337" s="244"/>
      <c r="EP337" s="244"/>
      <c r="EQ337" s="244"/>
      <c r="ER337" s="244"/>
      <c r="ES337" s="244"/>
      <c r="ET337" s="244"/>
      <c r="EU337" s="244"/>
      <c r="EV337" s="244"/>
      <c r="EW337" s="244"/>
      <c r="EX337" s="244"/>
      <c r="EY337" s="244"/>
      <c r="EZ337" s="244"/>
      <c r="FA337" s="244"/>
      <c r="FB337" s="244"/>
      <c r="FC337" s="244"/>
      <c r="FD337" s="244"/>
      <c r="FE337" s="244"/>
      <c r="FF337" s="244"/>
      <c r="FG337" s="244"/>
      <c r="FH337" s="244"/>
      <c r="FI337" s="244"/>
      <c r="FJ337" s="244"/>
      <c r="FK337" s="244"/>
      <c r="FL337" s="244"/>
      <c r="FM337" s="244"/>
      <c r="FN337" s="244"/>
      <c r="FO337" s="244"/>
      <c r="FP337" s="244"/>
      <c r="FQ337" s="244"/>
      <c r="FR337" s="244"/>
      <c r="FS337" s="244"/>
      <c r="FT337" s="244"/>
      <c r="FU337" s="244"/>
      <c r="FV337" s="244"/>
      <c r="FW337" s="244"/>
      <c r="FX337" s="244"/>
      <c r="FY337" s="244"/>
      <c r="FZ337" s="244"/>
      <c r="GA337" s="244"/>
      <c r="GB337" s="244"/>
      <c r="GC337" s="244"/>
      <c r="GD337" s="244"/>
      <c r="GE337" s="244"/>
      <c r="GF337" s="244"/>
      <c r="GG337" s="244"/>
      <c r="GH337" s="244"/>
      <c r="GI337" s="244"/>
      <c r="GJ337" s="244"/>
      <c r="GK337" s="244"/>
      <c r="GL337" s="244"/>
      <c r="GM337" s="244"/>
      <c r="GN337" s="244"/>
      <c r="GO337" s="244"/>
      <c r="GP337" s="244"/>
      <c r="GQ337" s="244"/>
      <c r="GR337" s="244"/>
      <c r="GS337" s="244"/>
      <c r="GT337" s="244"/>
      <c r="GU337" s="244"/>
      <c r="GV337" s="244"/>
      <c r="GW337" s="244"/>
      <c r="GX337" s="244"/>
      <c r="GY337" s="244"/>
      <c r="GZ337" s="244"/>
      <c r="HA337" s="244"/>
      <c r="HB337" s="244"/>
      <c r="HC337" s="244"/>
      <c r="HD337" s="244"/>
      <c r="HE337" s="244"/>
      <c r="HF337" s="244"/>
      <c r="HG337" s="244"/>
      <c r="HH337" s="244"/>
      <c r="HI337" s="244"/>
      <c r="HJ337" s="244"/>
      <c r="HK337" s="244"/>
      <c r="HL337" s="244"/>
      <c r="HM337" s="244"/>
      <c r="HN337" s="244"/>
      <c r="HO337" s="244"/>
      <c r="HP337" s="244"/>
      <c r="HQ337" s="244"/>
      <c r="HR337" s="244"/>
      <c r="HS337" s="244"/>
      <c r="HT337" s="244"/>
      <c r="HU337" s="244"/>
      <c r="HV337" s="244"/>
      <c r="HW337" s="244"/>
      <c r="HX337" s="244"/>
      <c r="HY337" s="244"/>
      <c r="HZ337" s="244"/>
      <c r="IA337" s="244"/>
      <c r="IB337" s="244"/>
      <c r="IC337" s="244"/>
      <c r="ID337" s="244"/>
      <c r="IE337" s="244"/>
      <c r="IF337" s="244"/>
      <c r="IG337" s="244"/>
      <c r="IH337" s="244"/>
      <c r="II337" s="244"/>
      <c r="IJ337" s="244"/>
      <c r="IK337" s="244"/>
      <c r="IL337" s="244"/>
    </row>
    <row r="338" s="2" customFormat="1" ht="18" hidden="1" customHeight="1" spans="1:246">
      <c r="A338" s="243" t="s">
        <v>285</v>
      </c>
      <c r="B338" s="226">
        <f>B339</f>
        <v>0</v>
      </c>
      <c r="C338" s="226"/>
      <c r="D338" s="226">
        <f>D339</f>
        <v>0</v>
      </c>
      <c r="E338" s="226"/>
      <c r="F338" s="227">
        <v>0</v>
      </c>
      <c r="G338" s="245"/>
      <c r="H338" s="244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  <c r="AJ338" s="244"/>
      <c r="AK338" s="244"/>
      <c r="AL338" s="244"/>
      <c r="AM338" s="244"/>
      <c r="AN338" s="244"/>
      <c r="AO338" s="244"/>
      <c r="AP338" s="244"/>
      <c r="AQ338" s="244"/>
      <c r="AR338" s="244"/>
      <c r="AS338" s="244"/>
      <c r="AT338" s="244"/>
      <c r="AU338" s="244"/>
      <c r="AV338" s="244"/>
      <c r="AW338" s="244"/>
      <c r="AX338" s="244"/>
      <c r="AY338" s="244"/>
      <c r="AZ338" s="244"/>
      <c r="BA338" s="244"/>
      <c r="BB338" s="244"/>
      <c r="BC338" s="244"/>
      <c r="BD338" s="244"/>
      <c r="BE338" s="244"/>
      <c r="BF338" s="244"/>
      <c r="BG338" s="244"/>
      <c r="BH338" s="244"/>
      <c r="BI338" s="244"/>
      <c r="BJ338" s="244"/>
      <c r="BK338" s="244"/>
      <c r="BL338" s="244"/>
      <c r="BM338" s="244"/>
      <c r="BN338" s="244"/>
      <c r="BO338" s="244"/>
      <c r="BP338" s="244"/>
      <c r="BQ338" s="244"/>
      <c r="BR338" s="244"/>
      <c r="BS338" s="244"/>
      <c r="BT338" s="244"/>
      <c r="BU338" s="244"/>
      <c r="BV338" s="244"/>
      <c r="BW338" s="244"/>
      <c r="BX338" s="244"/>
      <c r="BY338" s="244"/>
      <c r="BZ338" s="244"/>
      <c r="CA338" s="244"/>
      <c r="CB338" s="244"/>
      <c r="CC338" s="244"/>
      <c r="CD338" s="244"/>
      <c r="CE338" s="244"/>
      <c r="CF338" s="244"/>
      <c r="CG338" s="244"/>
      <c r="CH338" s="244"/>
      <c r="CI338" s="244"/>
      <c r="CJ338" s="244"/>
      <c r="CK338" s="244"/>
      <c r="CL338" s="244"/>
      <c r="CM338" s="244"/>
      <c r="CN338" s="244"/>
      <c r="CO338" s="244"/>
      <c r="CP338" s="244"/>
      <c r="CQ338" s="244"/>
      <c r="CR338" s="244"/>
      <c r="CS338" s="244"/>
      <c r="CT338" s="244"/>
      <c r="CU338" s="244"/>
      <c r="CV338" s="244"/>
      <c r="CW338" s="244"/>
      <c r="CX338" s="244"/>
      <c r="CY338" s="244"/>
      <c r="CZ338" s="244"/>
      <c r="DA338" s="244"/>
      <c r="DB338" s="244"/>
      <c r="DC338" s="244"/>
      <c r="DD338" s="244"/>
      <c r="DE338" s="244"/>
      <c r="DF338" s="244"/>
      <c r="DG338" s="244"/>
      <c r="DH338" s="244"/>
      <c r="DI338" s="244"/>
      <c r="DJ338" s="244"/>
      <c r="DK338" s="244"/>
      <c r="DL338" s="244"/>
      <c r="DM338" s="244"/>
      <c r="DN338" s="244"/>
      <c r="DO338" s="244"/>
      <c r="DP338" s="244"/>
      <c r="DQ338" s="244"/>
      <c r="DR338" s="244"/>
      <c r="DS338" s="244"/>
      <c r="DT338" s="244"/>
      <c r="DU338" s="244"/>
      <c r="DV338" s="244"/>
      <c r="DW338" s="244"/>
      <c r="DX338" s="244"/>
      <c r="DY338" s="244"/>
      <c r="DZ338" s="244"/>
      <c r="EA338" s="244"/>
      <c r="EB338" s="244"/>
      <c r="EC338" s="244"/>
      <c r="ED338" s="244"/>
      <c r="EE338" s="244"/>
      <c r="EF338" s="244"/>
      <c r="EG338" s="244"/>
      <c r="EH338" s="244"/>
      <c r="EI338" s="244"/>
      <c r="EJ338" s="244"/>
      <c r="EK338" s="244"/>
      <c r="EL338" s="244"/>
      <c r="EM338" s="244"/>
      <c r="EN338" s="244"/>
      <c r="EO338" s="244"/>
      <c r="EP338" s="244"/>
      <c r="EQ338" s="244"/>
      <c r="ER338" s="244"/>
      <c r="ES338" s="244"/>
      <c r="ET338" s="244"/>
      <c r="EU338" s="244"/>
      <c r="EV338" s="244"/>
      <c r="EW338" s="244"/>
      <c r="EX338" s="244"/>
      <c r="EY338" s="244"/>
      <c r="EZ338" s="244"/>
      <c r="FA338" s="244"/>
      <c r="FB338" s="244"/>
      <c r="FC338" s="244"/>
      <c r="FD338" s="244"/>
      <c r="FE338" s="244"/>
      <c r="FF338" s="244"/>
      <c r="FG338" s="244"/>
      <c r="FH338" s="244"/>
      <c r="FI338" s="244"/>
      <c r="FJ338" s="244"/>
      <c r="FK338" s="244"/>
      <c r="FL338" s="244"/>
      <c r="FM338" s="244"/>
      <c r="FN338" s="244"/>
      <c r="FO338" s="244"/>
      <c r="FP338" s="244"/>
      <c r="FQ338" s="244"/>
      <c r="FR338" s="244"/>
      <c r="FS338" s="244"/>
      <c r="FT338" s="244"/>
      <c r="FU338" s="244"/>
      <c r="FV338" s="244"/>
      <c r="FW338" s="244"/>
      <c r="FX338" s="244"/>
      <c r="FY338" s="244"/>
      <c r="FZ338" s="244"/>
      <c r="GA338" s="244"/>
      <c r="GB338" s="244"/>
      <c r="GC338" s="244"/>
      <c r="GD338" s="244"/>
      <c r="GE338" s="244"/>
      <c r="GF338" s="244"/>
      <c r="GG338" s="244"/>
      <c r="GH338" s="244"/>
      <c r="GI338" s="244"/>
      <c r="GJ338" s="244"/>
      <c r="GK338" s="244"/>
      <c r="GL338" s="244"/>
      <c r="GM338" s="244"/>
      <c r="GN338" s="244"/>
      <c r="GO338" s="244"/>
      <c r="GP338" s="244"/>
      <c r="GQ338" s="244"/>
      <c r="GR338" s="244"/>
      <c r="GS338" s="244"/>
      <c r="GT338" s="244"/>
      <c r="GU338" s="244"/>
      <c r="GV338" s="244"/>
      <c r="GW338" s="244"/>
      <c r="GX338" s="244"/>
      <c r="GY338" s="244"/>
      <c r="GZ338" s="244"/>
      <c r="HA338" s="244"/>
      <c r="HB338" s="244"/>
      <c r="HC338" s="244"/>
      <c r="HD338" s="244"/>
      <c r="HE338" s="244"/>
      <c r="HF338" s="244"/>
      <c r="HG338" s="244"/>
      <c r="HH338" s="244"/>
      <c r="HI338" s="244"/>
      <c r="HJ338" s="244"/>
      <c r="HK338" s="244"/>
      <c r="HL338" s="244"/>
      <c r="HM338" s="244"/>
      <c r="HN338" s="244"/>
      <c r="HO338" s="244"/>
      <c r="HP338" s="244"/>
      <c r="HQ338" s="244"/>
      <c r="HR338" s="244"/>
      <c r="HS338" s="244"/>
      <c r="HT338" s="244"/>
      <c r="HU338" s="244"/>
      <c r="HV338" s="244"/>
      <c r="HW338" s="244"/>
      <c r="HX338" s="244"/>
      <c r="HY338" s="244"/>
      <c r="HZ338" s="244"/>
      <c r="IA338" s="244"/>
      <c r="IB338" s="244"/>
      <c r="IC338" s="244"/>
      <c r="ID338" s="244"/>
      <c r="IE338" s="244"/>
      <c r="IF338" s="244"/>
      <c r="IG338" s="244"/>
      <c r="IH338" s="244"/>
      <c r="II338" s="244"/>
      <c r="IJ338" s="244"/>
      <c r="IK338" s="244"/>
      <c r="IL338" s="244"/>
    </row>
    <row r="339" s="2" customFormat="1" ht="18" hidden="1" customHeight="1" spans="1:246">
      <c r="A339" s="243" t="s">
        <v>286</v>
      </c>
      <c r="B339" s="230"/>
      <c r="C339" s="157"/>
      <c r="D339" s="232"/>
      <c r="E339" s="232"/>
      <c r="F339" s="233"/>
      <c r="G339" s="245"/>
      <c r="H339" s="244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  <c r="AJ339" s="244"/>
      <c r="AK339" s="244"/>
      <c r="AL339" s="244"/>
      <c r="AM339" s="244"/>
      <c r="AN339" s="244"/>
      <c r="AO339" s="244"/>
      <c r="AP339" s="244"/>
      <c r="AQ339" s="244"/>
      <c r="AR339" s="244"/>
      <c r="AS339" s="244"/>
      <c r="AT339" s="244"/>
      <c r="AU339" s="244"/>
      <c r="AV339" s="244"/>
      <c r="AW339" s="244"/>
      <c r="AX339" s="244"/>
      <c r="AY339" s="244"/>
      <c r="AZ339" s="244"/>
      <c r="BA339" s="244"/>
      <c r="BB339" s="244"/>
      <c r="BC339" s="244"/>
      <c r="BD339" s="244"/>
      <c r="BE339" s="244"/>
      <c r="BF339" s="244"/>
      <c r="BG339" s="244"/>
      <c r="BH339" s="244"/>
      <c r="BI339" s="244"/>
      <c r="BJ339" s="244"/>
      <c r="BK339" s="244"/>
      <c r="BL339" s="244"/>
      <c r="BM339" s="244"/>
      <c r="BN339" s="244"/>
      <c r="BO339" s="244"/>
      <c r="BP339" s="244"/>
      <c r="BQ339" s="244"/>
      <c r="BR339" s="244"/>
      <c r="BS339" s="244"/>
      <c r="BT339" s="244"/>
      <c r="BU339" s="244"/>
      <c r="BV339" s="244"/>
      <c r="BW339" s="244"/>
      <c r="BX339" s="244"/>
      <c r="BY339" s="244"/>
      <c r="BZ339" s="244"/>
      <c r="CA339" s="244"/>
      <c r="CB339" s="244"/>
      <c r="CC339" s="244"/>
      <c r="CD339" s="244"/>
      <c r="CE339" s="244"/>
      <c r="CF339" s="244"/>
      <c r="CG339" s="244"/>
      <c r="CH339" s="244"/>
      <c r="CI339" s="244"/>
      <c r="CJ339" s="244"/>
      <c r="CK339" s="244"/>
      <c r="CL339" s="244"/>
      <c r="CM339" s="244"/>
      <c r="CN339" s="244"/>
      <c r="CO339" s="244"/>
      <c r="CP339" s="244"/>
      <c r="CQ339" s="244"/>
      <c r="CR339" s="244"/>
      <c r="CS339" s="244"/>
      <c r="CT339" s="244"/>
      <c r="CU339" s="244"/>
      <c r="CV339" s="244"/>
      <c r="CW339" s="244"/>
      <c r="CX339" s="244"/>
      <c r="CY339" s="244"/>
      <c r="CZ339" s="244"/>
      <c r="DA339" s="244"/>
      <c r="DB339" s="244"/>
      <c r="DC339" s="244"/>
      <c r="DD339" s="244"/>
      <c r="DE339" s="244"/>
      <c r="DF339" s="244"/>
      <c r="DG339" s="244"/>
      <c r="DH339" s="244"/>
      <c r="DI339" s="244"/>
      <c r="DJ339" s="244"/>
      <c r="DK339" s="244"/>
      <c r="DL339" s="244"/>
      <c r="DM339" s="244"/>
      <c r="DN339" s="244"/>
      <c r="DO339" s="244"/>
      <c r="DP339" s="244"/>
      <c r="DQ339" s="244"/>
      <c r="DR339" s="244"/>
      <c r="DS339" s="244"/>
      <c r="DT339" s="244"/>
      <c r="DU339" s="244"/>
      <c r="DV339" s="244"/>
      <c r="DW339" s="244"/>
      <c r="DX339" s="244"/>
      <c r="DY339" s="244"/>
      <c r="DZ339" s="244"/>
      <c r="EA339" s="244"/>
      <c r="EB339" s="244"/>
      <c r="EC339" s="244"/>
      <c r="ED339" s="244"/>
      <c r="EE339" s="244"/>
      <c r="EF339" s="244"/>
      <c r="EG339" s="244"/>
      <c r="EH339" s="244"/>
      <c r="EI339" s="244"/>
      <c r="EJ339" s="244"/>
      <c r="EK339" s="244"/>
      <c r="EL339" s="244"/>
      <c r="EM339" s="244"/>
      <c r="EN339" s="244"/>
      <c r="EO339" s="244"/>
      <c r="EP339" s="244"/>
      <c r="EQ339" s="244"/>
      <c r="ER339" s="244"/>
      <c r="ES339" s="244"/>
      <c r="ET339" s="244"/>
      <c r="EU339" s="244"/>
      <c r="EV339" s="244"/>
      <c r="EW339" s="244"/>
      <c r="EX339" s="244"/>
      <c r="EY339" s="244"/>
      <c r="EZ339" s="244"/>
      <c r="FA339" s="244"/>
      <c r="FB339" s="244"/>
      <c r="FC339" s="244"/>
      <c r="FD339" s="244"/>
      <c r="FE339" s="244"/>
      <c r="FF339" s="244"/>
      <c r="FG339" s="244"/>
      <c r="FH339" s="244"/>
      <c r="FI339" s="244"/>
      <c r="FJ339" s="244"/>
      <c r="FK339" s="244"/>
      <c r="FL339" s="244"/>
      <c r="FM339" s="244"/>
      <c r="FN339" s="244"/>
      <c r="FO339" s="244"/>
      <c r="FP339" s="244"/>
      <c r="FQ339" s="244"/>
      <c r="FR339" s="244"/>
      <c r="FS339" s="244"/>
      <c r="FT339" s="244"/>
      <c r="FU339" s="244"/>
      <c r="FV339" s="244"/>
      <c r="FW339" s="244"/>
      <c r="FX339" s="244"/>
      <c r="FY339" s="244"/>
      <c r="FZ339" s="244"/>
      <c r="GA339" s="244"/>
      <c r="GB339" s="244"/>
      <c r="GC339" s="244"/>
      <c r="GD339" s="244"/>
      <c r="GE339" s="244"/>
      <c r="GF339" s="244"/>
      <c r="GG339" s="244"/>
      <c r="GH339" s="244"/>
      <c r="GI339" s="244"/>
      <c r="GJ339" s="244"/>
      <c r="GK339" s="244"/>
      <c r="GL339" s="244"/>
      <c r="GM339" s="244"/>
      <c r="GN339" s="244"/>
      <c r="GO339" s="244"/>
      <c r="GP339" s="244"/>
      <c r="GQ339" s="244"/>
      <c r="GR339" s="244"/>
      <c r="GS339" s="244"/>
      <c r="GT339" s="244"/>
      <c r="GU339" s="244"/>
      <c r="GV339" s="244"/>
      <c r="GW339" s="244"/>
      <c r="GX339" s="244"/>
      <c r="GY339" s="244"/>
      <c r="GZ339" s="244"/>
      <c r="HA339" s="244"/>
      <c r="HB339" s="244"/>
      <c r="HC339" s="244"/>
      <c r="HD339" s="244"/>
      <c r="HE339" s="244"/>
      <c r="HF339" s="244"/>
      <c r="HG339" s="244"/>
      <c r="HH339" s="244"/>
      <c r="HI339" s="244"/>
      <c r="HJ339" s="244"/>
      <c r="HK339" s="244"/>
      <c r="HL339" s="244"/>
      <c r="HM339" s="244"/>
      <c r="HN339" s="244"/>
      <c r="HO339" s="244"/>
      <c r="HP339" s="244"/>
      <c r="HQ339" s="244"/>
      <c r="HR339" s="244"/>
      <c r="HS339" s="244"/>
      <c r="HT339" s="244"/>
      <c r="HU339" s="244"/>
      <c r="HV339" s="244"/>
      <c r="HW339" s="244"/>
      <c r="HX339" s="244"/>
      <c r="HY339" s="244"/>
      <c r="HZ339" s="244"/>
      <c r="IA339" s="244"/>
      <c r="IB339" s="244"/>
      <c r="IC339" s="244"/>
      <c r="ID339" s="244"/>
      <c r="IE339" s="244"/>
      <c r="IF339" s="244"/>
      <c r="IG339" s="244"/>
      <c r="IH339" s="244"/>
      <c r="II339" s="244"/>
      <c r="IJ339" s="244"/>
      <c r="IK339" s="244"/>
      <c r="IL339" s="244"/>
    </row>
    <row r="340" s="2" customFormat="1" ht="18" customHeight="1" spans="1:246">
      <c r="A340" s="243" t="s">
        <v>287</v>
      </c>
      <c r="B340" s="230"/>
      <c r="C340" s="157"/>
      <c r="D340" s="232">
        <v>450</v>
      </c>
      <c r="E340" s="232"/>
      <c r="F340" s="233"/>
      <c r="G340" s="245"/>
      <c r="H340" s="244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  <c r="AJ340" s="244"/>
      <c r="AK340" s="244"/>
      <c r="AL340" s="244"/>
      <c r="AM340" s="244"/>
      <c r="AN340" s="244"/>
      <c r="AO340" s="244"/>
      <c r="AP340" s="244"/>
      <c r="AQ340" s="244"/>
      <c r="AR340" s="244"/>
      <c r="AS340" s="244"/>
      <c r="AT340" s="244"/>
      <c r="AU340" s="244"/>
      <c r="AV340" s="244"/>
      <c r="AW340" s="244"/>
      <c r="AX340" s="244"/>
      <c r="AY340" s="244"/>
      <c r="AZ340" s="244"/>
      <c r="BA340" s="244"/>
      <c r="BB340" s="244"/>
      <c r="BC340" s="244"/>
      <c r="BD340" s="244"/>
      <c r="BE340" s="244"/>
      <c r="BF340" s="244"/>
      <c r="BG340" s="244"/>
      <c r="BH340" s="244"/>
      <c r="BI340" s="244"/>
      <c r="BJ340" s="244"/>
      <c r="BK340" s="244"/>
      <c r="BL340" s="244"/>
      <c r="BM340" s="244"/>
      <c r="BN340" s="244"/>
      <c r="BO340" s="244"/>
      <c r="BP340" s="244"/>
      <c r="BQ340" s="244"/>
      <c r="BR340" s="244"/>
      <c r="BS340" s="244"/>
      <c r="BT340" s="244"/>
      <c r="BU340" s="244"/>
      <c r="BV340" s="244"/>
      <c r="BW340" s="244"/>
      <c r="BX340" s="244"/>
      <c r="BY340" s="244"/>
      <c r="BZ340" s="244"/>
      <c r="CA340" s="244"/>
      <c r="CB340" s="244"/>
      <c r="CC340" s="244"/>
      <c r="CD340" s="244"/>
      <c r="CE340" s="244"/>
      <c r="CF340" s="244"/>
      <c r="CG340" s="244"/>
      <c r="CH340" s="244"/>
      <c r="CI340" s="244"/>
      <c r="CJ340" s="244"/>
      <c r="CK340" s="244"/>
      <c r="CL340" s="244"/>
      <c r="CM340" s="244"/>
      <c r="CN340" s="244"/>
      <c r="CO340" s="244"/>
      <c r="CP340" s="244"/>
      <c r="CQ340" s="244"/>
      <c r="CR340" s="244"/>
      <c r="CS340" s="244"/>
      <c r="CT340" s="244"/>
      <c r="CU340" s="244"/>
      <c r="CV340" s="244"/>
      <c r="CW340" s="244"/>
      <c r="CX340" s="244"/>
      <c r="CY340" s="244"/>
      <c r="CZ340" s="244"/>
      <c r="DA340" s="244"/>
      <c r="DB340" s="244"/>
      <c r="DC340" s="244"/>
      <c r="DD340" s="244"/>
      <c r="DE340" s="244"/>
      <c r="DF340" s="244"/>
      <c r="DG340" s="244"/>
      <c r="DH340" s="244"/>
      <c r="DI340" s="244"/>
      <c r="DJ340" s="244"/>
      <c r="DK340" s="244"/>
      <c r="DL340" s="244"/>
      <c r="DM340" s="244"/>
      <c r="DN340" s="244"/>
      <c r="DO340" s="244"/>
      <c r="DP340" s="244"/>
      <c r="DQ340" s="244"/>
      <c r="DR340" s="244"/>
      <c r="DS340" s="244"/>
      <c r="DT340" s="244"/>
      <c r="DU340" s="244"/>
      <c r="DV340" s="244"/>
      <c r="DW340" s="244"/>
      <c r="DX340" s="244"/>
      <c r="DY340" s="244"/>
      <c r="DZ340" s="244"/>
      <c r="EA340" s="244"/>
      <c r="EB340" s="244"/>
      <c r="EC340" s="244"/>
      <c r="ED340" s="244"/>
      <c r="EE340" s="244"/>
      <c r="EF340" s="244"/>
      <c r="EG340" s="244"/>
      <c r="EH340" s="244"/>
      <c r="EI340" s="244"/>
      <c r="EJ340" s="244"/>
      <c r="EK340" s="244"/>
      <c r="EL340" s="244"/>
      <c r="EM340" s="244"/>
      <c r="EN340" s="244"/>
      <c r="EO340" s="244"/>
      <c r="EP340" s="244"/>
      <c r="EQ340" s="244"/>
      <c r="ER340" s="244"/>
      <c r="ES340" s="244"/>
      <c r="ET340" s="244"/>
      <c r="EU340" s="244"/>
      <c r="EV340" s="244"/>
      <c r="EW340" s="244"/>
      <c r="EX340" s="244"/>
      <c r="EY340" s="244"/>
      <c r="EZ340" s="244"/>
      <c r="FA340" s="244"/>
      <c r="FB340" s="244"/>
      <c r="FC340" s="244"/>
      <c r="FD340" s="244"/>
      <c r="FE340" s="244"/>
      <c r="FF340" s="244"/>
      <c r="FG340" s="244"/>
      <c r="FH340" s="244"/>
      <c r="FI340" s="244"/>
      <c r="FJ340" s="244"/>
      <c r="FK340" s="244"/>
      <c r="FL340" s="244"/>
      <c r="FM340" s="244"/>
      <c r="FN340" s="244"/>
      <c r="FO340" s="244"/>
      <c r="FP340" s="244"/>
      <c r="FQ340" s="244"/>
      <c r="FR340" s="244"/>
      <c r="FS340" s="244"/>
      <c r="FT340" s="244"/>
      <c r="FU340" s="244"/>
      <c r="FV340" s="244"/>
      <c r="FW340" s="244"/>
      <c r="FX340" s="244"/>
      <c r="FY340" s="244"/>
      <c r="FZ340" s="244"/>
      <c r="GA340" s="244"/>
      <c r="GB340" s="244"/>
      <c r="GC340" s="244"/>
      <c r="GD340" s="244"/>
      <c r="GE340" s="244"/>
      <c r="GF340" s="244"/>
      <c r="GG340" s="244"/>
      <c r="GH340" s="244"/>
      <c r="GI340" s="244"/>
      <c r="GJ340" s="244"/>
      <c r="GK340" s="244"/>
      <c r="GL340" s="244"/>
      <c r="GM340" s="244"/>
      <c r="GN340" s="244"/>
      <c r="GO340" s="244"/>
      <c r="GP340" s="244"/>
      <c r="GQ340" s="244"/>
      <c r="GR340" s="244"/>
      <c r="GS340" s="244"/>
      <c r="GT340" s="244"/>
      <c r="GU340" s="244"/>
      <c r="GV340" s="244"/>
      <c r="GW340" s="244"/>
      <c r="GX340" s="244"/>
      <c r="GY340" s="244"/>
      <c r="GZ340" s="244"/>
      <c r="HA340" s="244"/>
      <c r="HB340" s="244"/>
      <c r="HC340" s="244"/>
      <c r="HD340" s="244"/>
      <c r="HE340" s="244"/>
      <c r="HF340" s="244"/>
      <c r="HG340" s="244"/>
      <c r="HH340" s="244"/>
      <c r="HI340" s="244"/>
      <c r="HJ340" s="244"/>
      <c r="HK340" s="244"/>
      <c r="HL340" s="244"/>
      <c r="HM340" s="244"/>
      <c r="HN340" s="244"/>
      <c r="HO340" s="244"/>
      <c r="HP340" s="244"/>
      <c r="HQ340" s="244"/>
      <c r="HR340" s="244"/>
      <c r="HS340" s="244"/>
      <c r="HT340" s="244"/>
      <c r="HU340" s="244"/>
      <c r="HV340" s="244"/>
      <c r="HW340" s="244"/>
      <c r="HX340" s="244"/>
      <c r="HY340" s="244"/>
      <c r="HZ340" s="244"/>
      <c r="IA340" s="244"/>
      <c r="IB340" s="244"/>
      <c r="IC340" s="244"/>
      <c r="ID340" s="244"/>
      <c r="IE340" s="244"/>
      <c r="IF340" s="244"/>
      <c r="IG340" s="244"/>
      <c r="IH340" s="244"/>
      <c r="II340" s="244"/>
      <c r="IJ340" s="244"/>
      <c r="IK340" s="244"/>
      <c r="IL340" s="244"/>
    </row>
    <row r="341" s="2" customFormat="1" ht="18" customHeight="1" spans="1:246">
      <c r="A341" s="243" t="s">
        <v>288</v>
      </c>
      <c r="B341" s="226">
        <f>B342</f>
        <v>0</v>
      </c>
      <c r="C341" s="226"/>
      <c r="D341" s="226">
        <f>D342</f>
        <v>0</v>
      </c>
      <c r="E341" s="226"/>
      <c r="F341" s="227"/>
      <c r="G341" s="245"/>
      <c r="H341" s="244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  <c r="AJ341" s="244"/>
      <c r="AK341" s="244"/>
      <c r="AL341" s="244"/>
      <c r="AM341" s="244"/>
      <c r="AN341" s="244"/>
      <c r="AO341" s="244"/>
      <c r="AP341" s="244"/>
      <c r="AQ341" s="244"/>
      <c r="AR341" s="244"/>
      <c r="AS341" s="244"/>
      <c r="AT341" s="244"/>
      <c r="AU341" s="244"/>
      <c r="AV341" s="244"/>
      <c r="AW341" s="244"/>
      <c r="AX341" s="244"/>
      <c r="AY341" s="244"/>
      <c r="AZ341" s="244"/>
      <c r="BA341" s="244"/>
      <c r="BB341" s="244"/>
      <c r="BC341" s="244"/>
      <c r="BD341" s="244"/>
      <c r="BE341" s="244"/>
      <c r="BF341" s="244"/>
      <c r="BG341" s="244"/>
      <c r="BH341" s="244"/>
      <c r="BI341" s="244"/>
      <c r="BJ341" s="244"/>
      <c r="BK341" s="244"/>
      <c r="BL341" s="244"/>
      <c r="BM341" s="244"/>
      <c r="BN341" s="244"/>
      <c r="BO341" s="244"/>
      <c r="BP341" s="244"/>
      <c r="BQ341" s="244"/>
      <c r="BR341" s="244"/>
      <c r="BS341" s="244"/>
      <c r="BT341" s="244"/>
      <c r="BU341" s="244"/>
      <c r="BV341" s="244"/>
      <c r="BW341" s="244"/>
      <c r="BX341" s="244"/>
      <c r="BY341" s="244"/>
      <c r="BZ341" s="244"/>
      <c r="CA341" s="244"/>
      <c r="CB341" s="244"/>
      <c r="CC341" s="244"/>
      <c r="CD341" s="244"/>
      <c r="CE341" s="244"/>
      <c r="CF341" s="244"/>
      <c r="CG341" s="244"/>
      <c r="CH341" s="244"/>
      <c r="CI341" s="244"/>
      <c r="CJ341" s="244"/>
      <c r="CK341" s="244"/>
      <c r="CL341" s="244"/>
      <c r="CM341" s="244"/>
      <c r="CN341" s="244"/>
      <c r="CO341" s="244"/>
      <c r="CP341" s="244"/>
      <c r="CQ341" s="244"/>
      <c r="CR341" s="244"/>
      <c r="CS341" s="244"/>
      <c r="CT341" s="244"/>
      <c r="CU341" s="244"/>
      <c r="CV341" s="244"/>
      <c r="CW341" s="244"/>
      <c r="CX341" s="244"/>
      <c r="CY341" s="244"/>
      <c r="CZ341" s="244"/>
      <c r="DA341" s="244"/>
      <c r="DB341" s="244"/>
      <c r="DC341" s="244"/>
      <c r="DD341" s="244"/>
      <c r="DE341" s="244"/>
      <c r="DF341" s="244"/>
      <c r="DG341" s="244"/>
      <c r="DH341" s="244"/>
      <c r="DI341" s="244"/>
      <c r="DJ341" s="244"/>
      <c r="DK341" s="244"/>
      <c r="DL341" s="244"/>
      <c r="DM341" s="244"/>
      <c r="DN341" s="244"/>
      <c r="DO341" s="244"/>
      <c r="DP341" s="244"/>
      <c r="DQ341" s="244"/>
      <c r="DR341" s="244"/>
      <c r="DS341" s="244"/>
      <c r="DT341" s="244"/>
      <c r="DU341" s="244"/>
      <c r="DV341" s="244"/>
      <c r="DW341" s="244"/>
      <c r="DX341" s="244"/>
      <c r="DY341" s="244"/>
      <c r="DZ341" s="244"/>
      <c r="EA341" s="244"/>
      <c r="EB341" s="244"/>
      <c r="EC341" s="244"/>
      <c r="ED341" s="244"/>
      <c r="EE341" s="244"/>
      <c r="EF341" s="244"/>
      <c r="EG341" s="244"/>
      <c r="EH341" s="244"/>
      <c r="EI341" s="244"/>
      <c r="EJ341" s="244"/>
      <c r="EK341" s="244"/>
      <c r="EL341" s="244"/>
      <c r="EM341" s="244"/>
      <c r="EN341" s="244"/>
      <c r="EO341" s="244"/>
      <c r="EP341" s="244"/>
      <c r="EQ341" s="244"/>
      <c r="ER341" s="244"/>
      <c r="ES341" s="244"/>
      <c r="ET341" s="244"/>
      <c r="EU341" s="244"/>
      <c r="EV341" s="244"/>
      <c r="EW341" s="244"/>
      <c r="EX341" s="244"/>
      <c r="EY341" s="244"/>
      <c r="EZ341" s="244"/>
      <c r="FA341" s="244"/>
      <c r="FB341" s="244"/>
      <c r="FC341" s="244"/>
      <c r="FD341" s="244"/>
      <c r="FE341" s="244"/>
      <c r="FF341" s="244"/>
      <c r="FG341" s="244"/>
      <c r="FH341" s="244"/>
      <c r="FI341" s="244"/>
      <c r="FJ341" s="244"/>
      <c r="FK341" s="244"/>
      <c r="FL341" s="244"/>
      <c r="FM341" s="244"/>
      <c r="FN341" s="244"/>
      <c r="FO341" s="244"/>
      <c r="FP341" s="244"/>
      <c r="FQ341" s="244"/>
      <c r="FR341" s="244"/>
      <c r="FS341" s="244"/>
      <c r="FT341" s="244"/>
      <c r="FU341" s="244"/>
      <c r="FV341" s="244"/>
      <c r="FW341" s="244"/>
      <c r="FX341" s="244"/>
      <c r="FY341" s="244"/>
      <c r="FZ341" s="244"/>
      <c r="GA341" s="244"/>
      <c r="GB341" s="244"/>
      <c r="GC341" s="244"/>
      <c r="GD341" s="244"/>
      <c r="GE341" s="244"/>
      <c r="GF341" s="244"/>
      <c r="GG341" s="244"/>
      <c r="GH341" s="244"/>
      <c r="GI341" s="244"/>
      <c r="GJ341" s="244"/>
      <c r="GK341" s="244"/>
      <c r="GL341" s="244"/>
      <c r="GM341" s="244"/>
      <c r="GN341" s="244"/>
      <c r="GO341" s="244"/>
      <c r="GP341" s="244"/>
      <c r="GQ341" s="244"/>
      <c r="GR341" s="244"/>
      <c r="GS341" s="244"/>
      <c r="GT341" s="244"/>
      <c r="GU341" s="244"/>
      <c r="GV341" s="244"/>
      <c r="GW341" s="244"/>
      <c r="GX341" s="244"/>
      <c r="GY341" s="244"/>
      <c r="GZ341" s="244"/>
      <c r="HA341" s="244"/>
      <c r="HB341" s="244"/>
      <c r="HC341" s="244"/>
      <c r="HD341" s="244"/>
      <c r="HE341" s="244"/>
      <c r="HF341" s="244"/>
      <c r="HG341" s="244"/>
      <c r="HH341" s="244"/>
      <c r="HI341" s="244"/>
      <c r="HJ341" s="244"/>
      <c r="HK341" s="244"/>
      <c r="HL341" s="244"/>
      <c r="HM341" s="244"/>
      <c r="HN341" s="244"/>
      <c r="HO341" s="244"/>
      <c r="HP341" s="244"/>
      <c r="HQ341" s="244"/>
      <c r="HR341" s="244"/>
      <c r="HS341" s="244"/>
      <c r="HT341" s="244"/>
      <c r="HU341" s="244"/>
      <c r="HV341" s="244"/>
      <c r="HW341" s="244"/>
      <c r="HX341" s="244"/>
      <c r="HY341" s="244"/>
      <c r="HZ341" s="244"/>
      <c r="IA341" s="244"/>
      <c r="IB341" s="244"/>
      <c r="IC341" s="244"/>
      <c r="ID341" s="244"/>
      <c r="IE341" s="244"/>
      <c r="IF341" s="244"/>
      <c r="IG341" s="244"/>
      <c r="IH341" s="244"/>
      <c r="II341" s="244"/>
      <c r="IJ341" s="244"/>
      <c r="IK341" s="244"/>
      <c r="IL341" s="244"/>
    </row>
    <row r="342" s="2" customFormat="1" ht="18" customHeight="1" spans="1:246">
      <c r="A342" s="243" t="s">
        <v>289</v>
      </c>
      <c r="B342" s="230"/>
      <c r="C342" s="230"/>
      <c r="D342" s="232"/>
      <c r="E342" s="232"/>
      <c r="F342" s="233"/>
      <c r="G342" s="245"/>
      <c r="H342" s="244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  <c r="AJ342" s="244"/>
      <c r="AK342" s="244"/>
      <c r="AL342" s="244"/>
      <c r="AM342" s="244"/>
      <c r="AN342" s="244"/>
      <c r="AO342" s="244"/>
      <c r="AP342" s="244"/>
      <c r="AQ342" s="244"/>
      <c r="AR342" s="244"/>
      <c r="AS342" s="244"/>
      <c r="AT342" s="244"/>
      <c r="AU342" s="244"/>
      <c r="AV342" s="244"/>
      <c r="AW342" s="244"/>
      <c r="AX342" s="244"/>
      <c r="AY342" s="244"/>
      <c r="AZ342" s="244"/>
      <c r="BA342" s="244"/>
      <c r="BB342" s="244"/>
      <c r="BC342" s="244"/>
      <c r="BD342" s="244"/>
      <c r="BE342" s="244"/>
      <c r="BF342" s="244"/>
      <c r="BG342" s="244"/>
      <c r="BH342" s="244"/>
      <c r="BI342" s="244"/>
      <c r="BJ342" s="244"/>
      <c r="BK342" s="244"/>
      <c r="BL342" s="244"/>
      <c r="BM342" s="244"/>
      <c r="BN342" s="244"/>
      <c r="BO342" s="244"/>
      <c r="BP342" s="244"/>
      <c r="BQ342" s="244"/>
      <c r="BR342" s="244"/>
      <c r="BS342" s="244"/>
      <c r="BT342" s="244"/>
      <c r="BU342" s="244"/>
      <c r="BV342" s="244"/>
      <c r="BW342" s="244"/>
      <c r="BX342" s="244"/>
      <c r="BY342" s="244"/>
      <c r="BZ342" s="244"/>
      <c r="CA342" s="244"/>
      <c r="CB342" s="244"/>
      <c r="CC342" s="244"/>
      <c r="CD342" s="244"/>
      <c r="CE342" s="244"/>
      <c r="CF342" s="244"/>
      <c r="CG342" s="244"/>
      <c r="CH342" s="244"/>
      <c r="CI342" s="244"/>
      <c r="CJ342" s="244"/>
      <c r="CK342" s="244"/>
      <c r="CL342" s="244"/>
      <c r="CM342" s="244"/>
      <c r="CN342" s="244"/>
      <c r="CO342" s="244"/>
      <c r="CP342" s="244"/>
      <c r="CQ342" s="244"/>
      <c r="CR342" s="244"/>
      <c r="CS342" s="244"/>
      <c r="CT342" s="244"/>
      <c r="CU342" s="244"/>
      <c r="CV342" s="244"/>
      <c r="CW342" s="244"/>
      <c r="CX342" s="244"/>
      <c r="CY342" s="244"/>
      <c r="CZ342" s="244"/>
      <c r="DA342" s="244"/>
      <c r="DB342" s="244"/>
      <c r="DC342" s="244"/>
      <c r="DD342" s="244"/>
      <c r="DE342" s="244"/>
      <c r="DF342" s="244"/>
      <c r="DG342" s="244"/>
      <c r="DH342" s="244"/>
      <c r="DI342" s="244"/>
      <c r="DJ342" s="244"/>
      <c r="DK342" s="244"/>
      <c r="DL342" s="244"/>
      <c r="DM342" s="244"/>
      <c r="DN342" s="244"/>
      <c r="DO342" s="244"/>
      <c r="DP342" s="244"/>
      <c r="DQ342" s="244"/>
      <c r="DR342" s="244"/>
      <c r="DS342" s="244"/>
      <c r="DT342" s="244"/>
      <c r="DU342" s="244"/>
      <c r="DV342" s="244"/>
      <c r="DW342" s="244"/>
      <c r="DX342" s="244"/>
      <c r="DY342" s="244"/>
      <c r="DZ342" s="244"/>
      <c r="EA342" s="244"/>
      <c r="EB342" s="244"/>
      <c r="EC342" s="244"/>
      <c r="ED342" s="244"/>
      <c r="EE342" s="244"/>
      <c r="EF342" s="244"/>
      <c r="EG342" s="244"/>
      <c r="EH342" s="244"/>
      <c r="EI342" s="244"/>
      <c r="EJ342" s="244"/>
      <c r="EK342" s="244"/>
      <c r="EL342" s="244"/>
      <c r="EM342" s="244"/>
      <c r="EN342" s="244"/>
      <c r="EO342" s="244"/>
      <c r="EP342" s="244"/>
      <c r="EQ342" s="244"/>
      <c r="ER342" s="244"/>
      <c r="ES342" s="244"/>
      <c r="ET342" s="244"/>
      <c r="EU342" s="244"/>
      <c r="EV342" s="244"/>
      <c r="EW342" s="244"/>
      <c r="EX342" s="244"/>
      <c r="EY342" s="244"/>
      <c r="EZ342" s="244"/>
      <c r="FA342" s="244"/>
      <c r="FB342" s="244"/>
      <c r="FC342" s="244"/>
      <c r="FD342" s="244"/>
      <c r="FE342" s="244"/>
      <c r="FF342" s="244"/>
      <c r="FG342" s="244"/>
      <c r="FH342" s="244"/>
      <c r="FI342" s="244"/>
      <c r="FJ342" s="244"/>
      <c r="FK342" s="244"/>
      <c r="FL342" s="244"/>
      <c r="FM342" s="244"/>
      <c r="FN342" s="244"/>
      <c r="FO342" s="244"/>
      <c r="FP342" s="244"/>
      <c r="FQ342" s="244"/>
      <c r="FR342" s="244"/>
      <c r="FS342" s="244"/>
      <c r="FT342" s="244"/>
      <c r="FU342" s="244"/>
      <c r="FV342" s="244"/>
      <c r="FW342" s="244"/>
      <c r="FX342" s="244"/>
      <c r="FY342" s="244"/>
      <c r="FZ342" s="244"/>
      <c r="GA342" s="244"/>
      <c r="GB342" s="244"/>
      <c r="GC342" s="244"/>
      <c r="GD342" s="244"/>
      <c r="GE342" s="244"/>
      <c r="GF342" s="244"/>
      <c r="GG342" s="244"/>
      <c r="GH342" s="244"/>
      <c r="GI342" s="244"/>
      <c r="GJ342" s="244"/>
      <c r="GK342" s="244"/>
      <c r="GL342" s="244"/>
      <c r="GM342" s="244"/>
      <c r="GN342" s="244"/>
      <c r="GO342" s="244"/>
      <c r="GP342" s="244"/>
      <c r="GQ342" s="244"/>
      <c r="GR342" s="244"/>
      <c r="GS342" s="244"/>
      <c r="GT342" s="244"/>
      <c r="GU342" s="244"/>
      <c r="GV342" s="244"/>
      <c r="GW342" s="244"/>
      <c r="GX342" s="244"/>
      <c r="GY342" s="244"/>
      <c r="GZ342" s="244"/>
      <c r="HA342" s="244"/>
      <c r="HB342" s="244"/>
      <c r="HC342" s="244"/>
      <c r="HD342" s="244"/>
      <c r="HE342" s="244"/>
      <c r="HF342" s="244"/>
      <c r="HG342" s="244"/>
      <c r="HH342" s="244"/>
      <c r="HI342" s="244"/>
      <c r="HJ342" s="244"/>
      <c r="HK342" s="244"/>
      <c r="HL342" s="244"/>
      <c r="HM342" s="244"/>
      <c r="HN342" s="244"/>
      <c r="HO342" s="244"/>
      <c r="HP342" s="244"/>
      <c r="HQ342" s="244"/>
      <c r="HR342" s="244"/>
      <c r="HS342" s="244"/>
      <c r="HT342" s="244"/>
      <c r="HU342" s="244"/>
      <c r="HV342" s="244"/>
      <c r="HW342" s="244"/>
      <c r="HX342" s="244"/>
      <c r="HY342" s="244"/>
      <c r="HZ342" s="244"/>
      <c r="IA342" s="244"/>
      <c r="IB342" s="244"/>
      <c r="IC342" s="244"/>
      <c r="ID342" s="244"/>
      <c r="IE342" s="244"/>
      <c r="IF342" s="244"/>
      <c r="IG342" s="244"/>
      <c r="IH342" s="244"/>
      <c r="II342" s="244"/>
      <c r="IJ342" s="244"/>
      <c r="IK342" s="244"/>
      <c r="IL342" s="244"/>
    </row>
    <row r="343" s="2" customFormat="1" ht="18" customHeight="1" spans="1:246">
      <c r="A343" s="243" t="s">
        <v>290</v>
      </c>
      <c r="B343" s="226">
        <f>B344:B344</f>
        <v>583</v>
      </c>
      <c r="C343" s="226"/>
      <c r="D343" s="226">
        <f>D344:D344</f>
        <v>200</v>
      </c>
      <c r="E343" s="226"/>
      <c r="F343" s="227">
        <f>D343/B343*100</f>
        <v>34.3053173241852</v>
      </c>
      <c r="G343" s="245"/>
      <c r="H343" s="244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  <c r="AJ343" s="244"/>
      <c r="AK343" s="244"/>
      <c r="AL343" s="244"/>
      <c r="AM343" s="244"/>
      <c r="AN343" s="244"/>
      <c r="AO343" s="244"/>
      <c r="AP343" s="244"/>
      <c r="AQ343" s="244"/>
      <c r="AR343" s="244"/>
      <c r="AS343" s="244"/>
      <c r="AT343" s="244"/>
      <c r="AU343" s="244"/>
      <c r="AV343" s="244"/>
      <c r="AW343" s="244"/>
      <c r="AX343" s="244"/>
      <c r="AY343" s="244"/>
      <c r="AZ343" s="244"/>
      <c r="BA343" s="244"/>
      <c r="BB343" s="244"/>
      <c r="BC343" s="244"/>
      <c r="BD343" s="244"/>
      <c r="BE343" s="244"/>
      <c r="BF343" s="244"/>
      <c r="BG343" s="244"/>
      <c r="BH343" s="244"/>
      <c r="BI343" s="244"/>
      <c r="BJ343" s="244"/>
      <c r="BK343" s="244"/>
      <c r="BL343" s="244"/>
      <c r="BM343" s="244"/>
      <c r="BN343" s="244"/>
      <c r="BO343" s="244"/>
      <c r="BP343" s="244"/>
      <c r="BQ343" s="244"/>
      <c r="BR343" s="244"/>
      <c r="BS343" s="244"/>
      <c r="BT343" s="244"/>
      <c r="BU343" s="244"/>
      <c r="BV343" s="244"/>
      <c r="BW343" s="244"/>
      <c r="BX343" s="244"/>
      <c r="BY343" s="244"/>
      <c r="BZ343" s="244"/>
      <c r="CA343" s="244"/>
      <c r="CB343" s="244"/>
      <c r="CC343" s="244"/>
      <c r="CD343" s="244"/>
      <c r="CE343" s="244"/>
      <c r="CF343" s="244"/>
      <c r="CG343" s="244"/>
      <c r="CH343" s="244"/>
      <c r="CI343" s="244"/>
      <c r="CJ343" s="244"/>
      <c r="CK343" s="244"/>
      <c r="CL343" s="244"/>
      <c r="CM343" s="244"/>
      <c r="CN343" s="244"/>
      <c r="CO343" s="244"/>
      <c r="CP343" s="244"/>
      <c r="CQ343" s="244"/>
      <c r="CR343" s="244"/>
      <c r="CS343" s="244"/>
      <c r="CT343" s="244"/>
      <c r="CU343" s="244"/>
      <c r="CV343" s="244"/>
      <c r="CW343" s="244"/>
      <c r="CX343" s="244"/>
      <c r="CY343" s="244"/>
      <c r="CZ343" s="244"/>
      <c r="DA343" s="244"/>
      <c r="DB343" s="244"/>
      <c r="DC343" s="244"/>
      <c r="DD343" s="244"/>
      <c r="DE343" s="244"/>
      <c r="DF343" s="244"/>
      <c r="DG343" s="244"/>
      <c r="DH343" s="244"/>
      <c r="DI343" s="244"/>
      <c r="DJ343" s="244"/>
      <c r="DK343" s="244"/>
      <c r="DL343" s="244"/>
      <c r="DM343" s="244"/>
      <c r="DN343" s="244"/>
      <c r="DO343" s="244"/>
      <c r="DP343" s="244"/>
      <c r="DQ343" s="244"/>
      <c r="DR343" s="244"/>
      <c r="DS343" s="244"/>
      <c r="DT343" s="244"/>
      <c r="DU343" s="244"/>
      <c r="DV343" s="244"/>
      <c r="DW343" s="244"/>
      <c r="DX343" s="244"/>
      <c r="DY343" s="244"/>
      <c r="DZ343" s="244"/>
      <c r="EA343" s="244"/>
      <c r="EB343" s="244"/>
      <c r="EC343" s="244"/>
      <c r="ED343" s="244"/>
      <c r="EE343" s="244"/>
      <c r="EF343" s="244"/>
      <c r="EG343" s="244"/>
      <c r="EH343" s="244"/>
      <c r="EI343" s="244"/>
      <c r="EJ343" s="244"/>
      <c r="EK343" s="244"/>
      <c r="EL343" s="244"/>
      <c r="EM343" s="244"/>
      <c r="EN343" s="244"/>
      <c r="EO343" s="244"/>
      <c r="EP343" s="244"/>
      <c r="EQ343" s="244"/>
      <c r="ER343" s="244"/>
      <c r="ES343" s="244"/>
      <c r="ET343" s="244"/>
      <c r="EU343" s="244"/>
      <c r="EV343" s="244"/>
      <c r="EW343" s="244"/>
      <c r="EX343" s="244"/>
      <c r="EY343" s="244"/>
      <c r="EZ343" s="244"/>
      <c r="FA343" s="244"/>
      <c r="FB343" s="244"/>
      <c r="FC343" s="244"/>
      <c r="FD343" s="244"/>
      <c r="FE343" s="244"/>
      <c r="FF343" s="244"/>
      <c r="FG343" s="244"/>
      <c r="FH343" s="244"/>
      <c r="FI343" s="244"/>
      <c r="FJ343" s="244"/>
      <c r="FK343" s="244"/>
      <c r="FL343" s="244"/>
      <c r="FM343" s="244"/>
      <c r="FN343" s="244"/>
      <c r="FO343" s="244"/>
      <c r="FP343" s="244"/>
      <c r="FQ343" s="244"/>
      <c r="FR343" s="244"/>
      <c r="FS343" s="244"/>
      <c r="FT343" s="244"/>
      <c r="FU343" s="244"/>
      <c r="FV343" s="244"/>
      <c r="FW343" s="244"/>
      <c r="FX343" s="244"/>
      <c r="FY343" s="244"/>
      <c r="FZ343" s="244"/>
      <c r="GA343" s="244"/>
      <c r="GB343" s="244"/>
      <c r="GC343" s="244"/>
      <c r="GD343" s="244"/>
      <c r="GE343" s="244"/>
      <c r="GF343" s="244"/>
      <c r="GG343" s="244"/>
      <c r="GH343" s="244"/>
      <c r="GI343" s="244"/>
      <c r="GJ343" s="244"/>
      <c r="GK343" s="244"/>
      <c r="GL343" s="244"/>
      <c r="GM343" s="244"/>
      <c r="GN343" s="244"/>
      <c r="GO343" s="244"/>
      <c r="GP343" s="244"/>
      <c r="GQ343" s="244"/>
      <c r="GR343" s="244"/>
      <c r="GS343" s="244"/>
      <c r="GT343" s="244"/>
      <c r="GU343" s="244"/>
      <c r="GV343" s="244"/>
      <c r="GW343" s="244"/>
      <c r="GX343" s="244"/>
      <c r="GY343" s="244"/>
      <c r="GZ343" s="244"/>
      <c r="HA343" s="244"/>
      <c r="HB343" s="244"/>
      <c r="HC343" s="244"/>
      <c r="HD343" s="244"/>
      <c r="HE343" s="244"/>
      <c r="HF343" s="244"/>
      <c r="HG343" s="244"/>
      <c r="HH343" s="244"/>
      <c r="HI343" s="244"/>
      <c r="HJ343" s="244"/>
      <c r="HK343" s="244"/>
      <c r="HL343" s="244"/>
      <c r="HM343" s="244"/>
      <c r="HN343" s="244"/>
      <c r="HO343" s="244"/>
      <c r="HP343" s="244"/>
      <c r="HQ343" s="244"/>
      <c r="HR343" s="244"/>
      <c r="HS343" s="244"/>
      <c r="HT343" s="244"/>
      <c r="HU343" s="244"/>
      <c r="HV343" s="244"/>
      <c r="HW343" s="244"/>
      <c r="HX343" s="244"/>
      <c r="HY343" s="244"/>
      <c r="HZ343" s="244"/>
      <c r="IA343" s="244"/>
      <c r="IB343" s="244"/>
      <c r="IC343" s="244"/>
      <c r="ID343" s="244"/>
      <c r="IE343" s="244"/>
      <c r="IF343" s="244"/>
      <c r="IG343" s="244"/>
      <c r="IH343" s="244"/>
      <c r="II343" s="244"/>
      <c r="IJ343" s="244"/>
      <c r="IK343" s="244"/>
      <c r="IL343" s="244"/>
    </row>
    <row r="344" s="2" customFormat="1" ht="18" customHeight="1" spans="1:246">
      <c r="A344" s="243" t="s">
        <v>291</v>
      </c>
      <c r="B344" s="230">
        <v>583</v>
      </c>
      <c r="C344" s="157"/>
      <c r="D344" s="235">
        <v>200</v>
      </c>
      <c r="E344" s="232"/>
      <c r="F344" s="233"/>
      <c r="G344" s="245"/>
      <c r="H344" s="244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  <c r="AJ344" s="244"/>
      <c r="AK344" s="244"/>
      <c r="AL344" s="244"/>
      <c r="AM344" s="244"/>
      <c r="AN344" s="244"/>
      <c r="AO344" s="244"/>
      <c r="AP344" s="244"/>
      <c r="AQ344" s="244"/>
      <c r="AR344" s="244"/>
      <c r="AS344" s="244"/>
      <c r="AT344" s="244"/>
      <c r="AU344" s="244"/>
      <c r="AV344" s="244"/>
      <c r="AW344" s="244"/>
      <c r="AX344" s="244"/>
      <c r="AY344" s="244"/>
      <c r="AZ344" s="244"/>
      <c r="BA344" s="244"/>
      <c r="BB344" s="244"/>
      <c r="BC344" s="244"/>
      <c r="BD344" s="244"/>
      <c r="BE344" s="244"/>
      <c r="BF344" s="244"/>
      <c r="BG344" s="244"/>
      <c r="BH344" s="244"/>
      <c r="BI344" s="244"/>
      <c r="BJ344" s="244"/>
      <c r="BK344" s="244"/>
      <c r="BL344" s="244"/>
      <c r="BM344" s="244"/>
      <c r="BN344" s="244"/>
      <c r="BO344" s="244"/>
      <c r="BP344" s="244"/>
      <c r="BQ344" s="244"/>
      <c r="BR344" s="244"/>
      <c r="BS344" s="244"/>
      <c r="BT344" s="244"/>
      <c r="BU344" s="244"/>
      <c r="BV344" s="244"/>
      <c r="BW344" s="244"/>
      <c r="BX344" s="244"/>
      <c r="BY344" s="244"/>
      <c r="BZ344" s="244"/>
      <c r="CA344" s="244"/>
      <c r="CB344" s="244"/>
      <c r="CC344" s="244"/>
      <c r="CD344" s="244"/>
      <c r="CE344" s="244"/>
      <c r="CF344" s="244"/>
      <c r="CG344" s="244"/>
      <c r="CH344" s="244"/>
      <c r="CI344" s="244"/>
      <c r="CJ344" s="244"/>
      <c r="CK344" s="244"/>
      <c r="CL344" s="244"/>
      <c r="CM344" s="244"/>
      <c r="CN344" s="244"/>
      <c r="CO344" s="244"/>
      <c r="CP344" s="244"/>
      <c r="CQ344" s="244"/>
      <c r="CR344" s="244"/>
      <c r="CS344" s="244"/>
      <c r="CT344" s="244"/>
      <c r="CU344" s="244"/>
      <c r="CV344" s="244"/>
      <c r="CW344" s="244"/>
      <c r="CX344" s="244"/>
      <c r="CY344" s="244"/>
      <c r="CZ344" s="244"/>
      <c r="DA344" s="244"/>
      <c r="DB344" s="244"/>
      <c r="DC344" s="244"/>
      <c r="DD344" s="244"/>
      <c r="DE344" s="244"/>
      <c r="DF344" s="244"/>
      <c r="DG344" s="244"/>
      <c r="DH344" s="244"/>
      <c r="DI344" s="244"/>
      <c r="DJ344" s="244"/>
      <c r="DK344" s="244"/>
      <c r="DL344" s="244"/>
      <c r="DM344" s="244"/>
      <c r="DN344" s="244"/>
      <c r="DO344" s="244"/>
      <c r="DP344" s="244"/>
      <c r="DQ344" s="244"/>
      <c r="DR344" s="244"/>
      <c r="DS344" s="244"/>
      <c r="DT344" s="244"/>
      <c r="DU344" s="244"/>
      <c r="DV344" s="244"/>
      <c r="DW344" s="244"/>
      <c r="DX344" s="244"/>
      <c r="DY344" s="244"/>
      <c r="DZ344" s="244"/>
      <c r="EA344" s="244"/>
      <c r="EB344" s="244"/>
      <c r="EC344" s="244"/>
      <c r="ED344" s="244"/>
      <c r="EE344" s="244"/>
      <c r="EF344" s="244"/>
      <c r="EG344" s="244"/>
      <c r="EH344" s="244"/>
      <c r="EI344" s="244"/>
      <c r="EJ344" s="244"/>
      <c r="EK344" s="244"/>
      <c r="EL344" s="244"/>
      <c r="EM344" s="244"/>
      <c r="EN344" s="244"/>
      <c r="EO344" s="244"/>
      <c r="EP344" s="244"/>
      <c r="EQ344" s="244"/>
      <c r="ER344" s="244"/>
      <c r="ES344" s="244"/>
      <c r="ET344" s="244"/>
      <c r="EU344" s="244"/>
      <c r="EV344" s="244"/>
      <c r="EW344" s="244"/>
      <c r="EX344" s="244"/>
      <c r="EY344" s="244"/>
      <c r="EZ344" s="244"/>
      <c r="FA344" s="244"/>
      <c r="FB344" s="244"/>
      <c r="FC344" s="244"/>
      <c r="FD344" s="244"/>
      <c r="FE344" s="244"/>
      <c r="FF344" s="244"/>
      <c r="FG344" s="244"/>
      <c r="FH344" s="244"/>
      <c r="FI344" s="244"/>
      <c r="FJ344" s="244"/>
      <c r="FK344" s="244"/>
      <c r="FL344" s="244"/>
      <c r="FM344" s="244"/>
      <c r="FN344" s="244"/>
      <c r="FO344" s="244"/>
      <c r="FP344" s="244"/>
      <c r="FQ344" s="244"/>
      <c r="FR344" s="244"/>
      <c r="FS344" s="244"/>
      <c r="FT344" s="244"/>
      <c r="FU344" s="244"/>
      <c r="FV344" s="244"/>
      <c r="FW344" s="244"/>
      <c r="FX344" s="244"/>
      <c r="FY344" s="244"/>
      <c r="FZ344" s="244"/>
      <c r="GA344" s="244"/>
      <c r="GB344" s="244"/>
      <c r="GC344" s="244"/>
      <c r="GD344" s="244"/>
      <c r="GE344" s="244"/>
      <c r="GF344" s="244"/>
      <c r="GG344" s="244"/>
      <c r="GH344" s="244"/>
      <c r="GI344" s="244"/>
      <c r="GJ344" s="244"/>
      <c r="GK344" s="244"/>
      <c r="GL344" s="244"/>
      <c r="GM344" s="244"/>
      <c r="GN344" s="244"/>
      <c r="GO344" s="244"/>
      <c r="GP344" s="244"/>
      <c r="GQ344" s="244"/>
      <c r="GR344" s="244"/>
      <c r="GS344" s="244"/>
      <c r="GT344" s="244"/>
      <c r="GU344" s="244"/>
      <c r="GV344" s="244"/>
      <c r="GW344" s="244"/>
      <c r="GX344" s="244"/>
      <c r="GY344" s="244"/>
      <c r="GZ344" s="244"/>
      <c r="HA344" s="244"/>
      <c r="HB344" s="244"/>
      <c r="HC344" s="244"/>
      <c r="HD344" s="244"/>
      <c r="HE344" s="244"/>
      <c r="HF344" s="244"/>
      <c r="HG344" s="244"/>
      <c r="HH344" s="244"/>
      <c r="HI344" s="244"/>
      <c r="HJ344" s="244"/>
      <c r="HK344" s="244"/>
      <c r="HL344" s="244"/>
      <c r="HM344" s="244"/>
      <c r="HN344" s="244"/>
      <c r="HO344" s="244"/>
      <c r="HP344" s="244"/>
      <c r="HQ344" s="244"/>
      <c r="HR344" s="244"/>
      <c r="HS344" s="244"/>
      <c r="HT344" s="244"/>
      <c r="HU344" s="244"/>
      <c r="HV344" s="244"/>
      <c r="HW344" s="244"/>
      <c r="HX344" s="244"/>
      <c r="HY344" s="244"/>
      <c r="HZ344" s="244"/>
      <c r="IA344" s="244"/>
      <c r="IB344" s="244"/>
      <c r="IC344" s="244"/>
      <c r="ID344" s="244"/>
      <c r="IE344" s="244"/>
      <c r="IF344" s="244"/>
      <c r="IG344" s="244"/>
      <c r="IH344" s="244"/>
      <c r="II344" s="244"/>
      <c r="IJ344" s="244"/>
      <c r="IK344" s="244"/>
      <c r="IL344" s="244"/>
    </row>
    <row r="345" s="2" customFormat="1" ht="18" customHeight="1" spans="1:246">
      <c r="A345" s="248" t="s">
        <v>292</v>
      </c>
      <c r="B345" s="226">
        <f>B5+B74+B75+B96+B113+B119+B135+B187+B217+B233+B241+B284+B295+B307+B315+B317+B327+B334+B340+B341+B343</f>
        <v>68629</v>
      </c>
      <c r="C345" s="226"/>
      <c r="D345" s="226">
        <f>D5+D74+D75+D96+D113+D119+D135+D187+D217+D233+D241+D284+D295+D307+D315+D317+D327+D334+D340+D341+D343</f>
        <v>70171</v>
      </c>
      <c r="E345" s="226"/>
      <c r="F345" s="227">
        <f>D345/B345*100</f>
        <v>102.246863570794</v>
      </c>
      <c r="G345" s="249"/>
      <c r="H345" s="208"/>
      <c r="I345" s="208"/>
      <c r="J345" s="208"/>
      <c r="K345" s="208"/>
      <c r="L345" s="208"/>
      <c r="M345" s="208"/>
      <c r="N345" s="208"/>
      <c r="O345" s="208"/>
      <c r="P345" s="208"/>
      <c r="Q345" s="208"/>
      <c r="R345" s="208"/>
      <c r="S345" s="208"/>
      <c r="T345" s="208"/>
      <c r="U345" s="208"/>
      <c r="V345" s="208"/>
      <c r="W345" s="208"/>
      <c r="X345" s="208"/>
      <c r="Y345" s="208"/>
      <c r="Z345" s="208"/>
      <c r="AA345" s="208"/>
      <c r="AB345" s="208"/>
      <c r="AC345" s="208"/>
      <c r="AD345" s="208"/>
      <c r="AE345" s="208"/>
      <c r="AF345" s="208"/>
      <c r="AG345" s="208"/>
      <c r="AH345" s="208"/>
      <c r="AI345" s="208"/>
      <c r="AJ345" s="208"/>
      <c r="AK345" s="208"/>
      <c r="AL345" s="208"/>
      <c r="AM345" s="208"/>
      <c r="AN345" s="208"/>
      <c r="AO345" s="208"/>
      <c r="AP345" s="208"/>
      <c r="AQ345" s="208"/>
      <c r="AR345" s="208"/>
      <c r="AS345" s="208"/>
      <c r="AT345" s="208"/>
      <c r="AU345" s="208"/>
      <c r="AV345" s="208"/>
      <c r="AW345" s="208"/>
      <c r="AX345" s="208"/>
      <c r="AY345" s="208"/>
      <c r="AZ345" s="208"/>
      <c r="BA345" s="208"/>
      <c r="BB345" s="208"/>
      <c r="BC345" s="208"/>
      <c r="BD345" s="208"/>
      <c r="BE345" s="208"/>
      <c r="BF345" s="208"/>
      <c r="BG345" s="208"/>
      <c r="BH345" s="208"/>
      <c r="BI345" s="208"/>
      <c r="BJ345" s="208"/>
      <c r="BK345" s="208"/>
      <c r="BL345" s="208"/>
      <c r="BM345" s="208"/>
      <c r="BN345" s="208"/>
      <c r="BO345" s="208"/>
      <c r="BP345" s="208"/>
      <c r="BQ345" s="208"/>
      <c r="BR345" s="208"/>
      <c r="BS345" s="208"/>
      <c r="BT345" s="208"/>
      <c r="BU345" s="208"/>
      <c r="BV345" s="208"/>
      <c r="BW345" s="208"/>
      <c r="BX345" s="208"/>
      <c r="BY345" s="208"/>
      <c r="BZ345" s="208"/>
      <c r="CA345" s="208"/>
      <c r="CB345" s="208"/>
      <c r="CC345" s="208"/>
      <c r="CD345" s="208"/>
      <c r="CE345" s="208"/>
      <c r="CF345" s="208"/>
      <c r="CG345" s="208"/>
      <c r="CH345" s="208"/>
      <c r="CI345" s="208"/>
      <c r="CJ345" s="208"/>
      <c r="CK345" s="208"/>
      <c r="CL345" s="208"/>
      <c r="CM345" s="208"/>
      <c r="CN345" s="208"/>
      <c r="CO345" s="208"/>
      <c r="CP345" s="208"/>
      <c r="CQ345" s="208"/>
      <c r="CR345" s="208"/>
      <c r="CS345" s="208"/>
      <c r="CT345" s="208"/>
      <c r="CU345" s="208"/>
      <c r="CV345" s="208"/>
      <c r="CW345" s="208"/>
      <c r="CX345" s="208"/>
      <c r="CY345" s="208"/>
      <c r="CZ345" s="208"/>
      <c r="DA345" s="208"/>
      <c r="DB345" s="208"/>
      <c r="DC345" s="208"/>
      <c r="DD345" s="208"/>
      <c r="DE345" s="208"/>
      <c r="DF345" s="208"/>
      <c r="DG345" s="208"/>
      <c r="DH345" s="208"/>
      <c r="DI345" s="208"/>
      <c r="DJ345" s="208"/>
      <c r="DK345" s="208"/>
      <c r="DL345" s="208"/>
      <c r="DM345" s="208"/>
      <c r="DN345" s="208"/>
      <c r="DO345" s="208"/>
      <c r="DP345" s="208"/>
      <c r="DQ345" s="208"/>
      <c r="DR345" s="208"/>
      <c r="DS345" s="208"/>
      <c r="DT345" s="208"/>
      <c r="DU345" s="208"/>
      <c r="DV345" s="208"/>
      <c r="DW345" s="208"/>
      <c r="DX345" s="208"/>
      <c r="DY345" s="208"/>
      <c r="DZ345" s="208"/>
      <c r="EA345" s="208"/>
      <c r="EB345" s="208"/>
      <c r="EC345" s="208"/>
      <c r="ED345" s="208"/>
      <c r="EE345" s="208"/>
      <c r="EF345" s="208"/>
      <c r="EG345" s="208"/>
      <c r="EH345" s="208"/>
      <c r="EI345" s="208"/>
      <c r="EJ345" s="208"/>
      <c r="EK345" s="208"/>
      <c r="EL345" s="208"/>
      <c r="EM345" s="208"/>
      <c r="EN345" s="208"/>
      <c r="EO345" s="208"/>
      <c r="EP345" s="208"/>
      <c r="EQ345" s="208"/>
      <c r="ER345" s="208"/>
      <c r="ES345" s="208"/>
      <c r="ET345" s="208"/>
      <c r="EU345" s="208"/>
      <c r="EV345" s="208"/>
      <c r="EW345" s="208"/>
      <c r="EX345" s="208"/>
      <c r="EY345" s="208"/>
      <c r="EZ345" s="208"/>
      <c r="FA345" s="208"/>
      <c r="FB345" s="208"/>
      <c r="FC345" s="208"/>
      <c r="FD345" s="208"/>
      <c r="FE345" s="208"/>
      <c r="FF345" s="208"/>
      <c r="FG345" s="208"/>
      <c r="FH345" s="208"/>
      <c r="FI345" s="208"/>
      <c r="FJ345" s="208"/>
      <c r="FK345" s="208"/>
      <c r="FL345" s="208"/>
      <c r="FM345" s="208"/>
      <c r="FN345" s="208"/>
      <c r="FO345" s="208"/>
      <c r="FP345" s="208"/>
      <c r="FQ345" s="208"/>
      <c r="FR345" s="208"/>
      <c r="FS345" s="208"/>
      <c r="FT345" s="208"/>
      <c r="FU345" s="208"/>
      <c r="FV345" s="208"/>
      <c r="FW345" s="208"/>
      <c r="FX345" s="208"/>
      <c r="FY345" s="208"/>
      <c r="FZ345" s="208"/>
      <c r="GA345" s="208"/>
      <c r="GB345" s="208"/>
      <c r="GC345" s="208"/>
      <c r="GD345" s="208"/>
      <c r="GE345" s="208"/>
      <c r="GF345" s="208"/>
      <c r="GG345" s="208"/>
      <c r="GH345" s="208"/>
      <c r="GI345" s="208"/>
      <c r="GJ345" s="208"/>
      <c r="GK345" s="208"/>
      <c r="GL345" s="208"/>
      <c r="GM345" s="208"/>
      <c r="GN345" s="208"/>
      <c r="GO345" s="208"/>
      <c r="GP345" s="208"/>
      <c r="GQ345" s="208"/>
      <c r="GR345" s="208"/>
      <c r="GS345" s="208"/>
      <c r="GT345" s="208"/>
      <c r="GU345" s="208"/>
      <c r="GV345" s="208"/>
      <c r="GW345" s="208"/>
      <c r="GX345" s="208"/>
      <c r="GY345" s="208"/>
      <c r="GZ345" s="208"/>
      <c r="HA345" s="208"/>
      <c r="HB345" s="208"/>
      <c r="HC345" s="208"/>
      <c r="HD345" s="208"/>
      <c r="HE345" s="208"/>
      <c r="HF345" s="208"/>
      <c r="HG345" s="208"/>
      <c r="HH345" s="208"/>
      <c r="HI345" s="208"/>
      <c r="HJ345" s="208"/>
      <c r="HK345" s="208"/>
      <c r="HL345" s="208"/>
      <c r="HM345" s="208"/>
      <c r="HN345" s="208"/>
      <c r="HO345" s="208"/>
      <c r="HP345" s="208"/>
      <c r="HQ345" s="208"/>
      <c r="HR345" s="208"/>
      <c r="HS345" s="208"/>
      <c r="HT345" s="208"/>
      <c r="HU345" s="208"/>
      <c r="HV345" s="208"/>
      <c r="HW345" s="208"/>
      <c r="HX345" s="208"/>
      <c r="HY345" s="208"/>
      <c r="HZ345" s="208"/>
      <c r="IA345" s="208"/>
      <c r="IB345" s="208"/>
      <c r="IC345" s="208"/>
      <c r="ID345" s="208"/>
      <c r="IE345" s="208"/>
      <c r="IF345" s="208"/>
      <c r="IG345" s="208"/>
      <c r="IH345" s="208"/>
      <c r="II345" s="208"/>
      <c r="IJ345" s="208"/>
      <c r="IK345" s="208"/>
      <c r="IL345" s="208"/>
    </row>
    <row r="346" s="2" customFormat="1" ht="18" customHeight="1" spans="1:246">
      <c r="A346" s="208"/>
      <c r="B346" s="210"/>
      <c r="C346" s="210"/>
      <c r="D346" s="210"/>
      <c r="E346" s="210"/>
      <c r="F346" s="211"/>
      <c r="G346" s="208"/>
      <c r="H346" s="208"/>
      <c r="I346" s="208"/>
      <c r="J346" s="208"/>
      <c r="K346" s="208"/>
      <c r="L346" s="208"/>
      <c r="M346" s="208"/>
      <c r="N346" s="208"/>
      <c r="O346" s="208"/>
      <c r="P346" s="208"/>
      <c r="Q346" s="208"/>
      <c r="R346" s="208"/>
      <c r="S346" s="208"/>
      <c r="T346" s="208"/>
      <c r="U346" s="208"/>
      <c r="V346" s="208"/>
      <c r="W346" s="208"/>
      <c r="X346" s="208"/>
      <c r="Y346" s="208"/>
      <c r="Z346" s="208"/>
      <c r="AA346" s="208"/>
      <c r="AB346" s="208"/>
      <c r="AC346" s="208"/>
      <c r="AD346" s="208"/>
      <c r="AE346" s="208"/>
      <c r="AF346" s="208"/>
      <c r="AG346" s="208"/>
      <c r="AH346" s="208"/>
      <c r="AI346" s="208"/>
      <c r="AJ346" s="208"/>
      <c r="AK346" s="208"/>
      <c r="AL346" s="208"/>
      <c r="AM346" s="208"/>
      <c r="AN346" s="208"/>
      <c r="AO346" s="208"/>
      <c r="AP346" s="208"/>
      <c r="AQ346" s="208"/>
      <c r="AR346" s="208"/>
      <c r="AS346" s="208"/>
      <c r="AT346" s="208"/>
      <c r="AU346" s="208"/>
      <c r="AV346" s="208"/>
      <c r="AW346" s="208"/>
      <c r="AX346" s="208"/>
      <c r="AY346" s="208"/>
      <c r="AZ346" s="208"/>
      <c r="BA346" s="208"/>
      <c r="BB346" s="208"/>
      <c r="BC346" s="208"/>
      <c r="BD346" s="208"/>
      <c r="BE346" s="208"/>
      <c r="BF346" s="208"/>
      <c r="BG346" s="208"/>
      <c r="BH346" s="208"/>
      <c r="BI346" s="208"/>
      <c r="BJ346" s="208"/>
      <c r="BK346" s="208"/>
      <c r="BL346" s="208"/>
      <c r="BM346" s="208"/>
      <c r="BN346" s="208"/>
      <c r="BO346" s="208"/>
      <c r="BP346" s="208"/>
      <c r="BQ346" s="208"/>
      <c r="BR346" s="208"/>
      <c r="BS346" s="208"/>
      <c r="BT346" s="208"/>
      <c r="BU346" s="208"/>
      <c r="BV346" s="208"/>
      <c r="BW346" s="208"/>
      <c r="BX346" s="208"/>
      <c r="BY346" s="208"/>
      <c r="BZ346" s="208"/>
      <c r="CA346" s="208"/>
      <c r="CB346" s="208"/>
      <c r="CC346" s="208"/>
      <c r="CD346" s="208"/>
      <c r="CE346" s="208"/>
      <c r="CF346" s="208"/>
      <c r="CG346" s="208"/>
      <c r="CH346" s="208"/>
      <c r="CI346" s="208"/>
      <c r="CJ346" s="208"/>
      <c r="CK346" s="208"/>
      <c r="CL346" s="208"/>
      <c r="CM346" s="208"/>
      <c r="CN346" s="208"/>
      <c r="CO346" s="208"/>
      <c r="CP346" s="208"/>
      <c r="CQ346" s="208"/>
      <c r="CR346" s="208"/>
      <c r="CS346" s="208"/>
      <c r="CT346" s="208"/>
      <c r="CU346" s="208"/>
      <c r="CV346" s="208"/>
      <c r="CW346" s="208"/>
      <c r="CX346" s="208"/>
      <c r="CY346" s="208"/>
      <c r="CZ346" s="208"/>
      <c r="DA346" s="208"/>
      <c r="DB346" s="208"/>
      <c r="DC346" s="208"/>
      <c r="DD346" s="208"/>
      <c r="DE346" s="208"/>
      <c r="DF346" s="208"/>
      <c r="DG346" s="208"/>
      <c r="DH346" s="208"/>
      <c r="DI346" s="208"/>
      <c r="DJ346" s="208"/>
      <c r="DK346" s="208"/>
      <c r="DL346" s="208"/>
      <c r="DM346" s="208"/>
      <c r="DN346" s="208"/>
      <c r="DO346" s="208"/>
      <c r="DP346" s="208"/>
      <c r="DQ346" s="208"/>
      <c r="DR346" s="208"/>
      <c r="DS346" s="208"/>
      <c r="DT346" s="208"/>
      <c r="DU346" s="208"/>
      <c r="DV346" s="208"/>
      <c r="DW346" s="208"/>
      <c r="DX346" s="208"/>
      <c r="DY346" s="208"/>
      <c r="DZ346" s="208"/>
      <c r="EA346" s="208"/>
      <c r="EB346" s="208"/>
      <c r="EC346" s="208"/>
      <c r="ED346" s="208"/>
      <c r="EE346" s="208"/>
      <c r="EF346" s="208"/>
      <c r="EG346" s="208"/>
      <c r="EH346" s="208"/>
      <c r="EI346" s="208"/>
      <c r="EJ346" s="208"/>
      <c r="EK346" s="208"/>
      <c r="EL346" s="208"/>
      <c r="EM346" s="208"/>
      <c r="EN346" s="208"/>
      <c r="EO346" s="208"/>
      <c r="EP346" s="208"/>
      <c r="EQ346" s="208"/>
      <c r="ER346" s="208"/>
      <c r="ES346" s="208"/>
      <c r="ET346" s="208"/>
      <c r="EU346" s="208"/>
      <c r="EV346" s="208"/>
      <c r="EW346" s="208"/>
      <c r="EX346" s="208"/>
      <c r="EY346" s="208"/>
      <c r="EZ346" s="208"/>
      <c r="FA346" s="208"/>
      <c r="FB346" s="208"/>
      <c r="FC346" s="208"/>
      <c r="FD346" s="208"/>
      <c r="FE346" s="208"/>
      <c r="FF346" s="208"/>
      <c r="FG346" s="208"/>
      <c r="FH346" s="208"/>
      <c r="FI346" s="208"/>
      <c r="FJ346" s="208"/>
      <c r="FK346" s="208"/>
      <c r="FL346" s="208"/>
      <c r="FM346" s="208"/>
      <c r="FN346" s="208"/>
      <c r="FO346" s="208"/>
      <c r="FP346" s="208"/>
      <c r="FQ346" s="208"/>
      <c r="FR346" s="208"/>
      <c r="FS346" s="208"/>
      <c r="FT346" s="208"/>
      <c r="FU346" s="208"/>
      <c r="FV346" s="208"/>
      <c r="FW346" s="208"/>
      <c r="FX346" s="208"/>
      <c r="FY346" s="208"/>
      <c r="FZ346" s="208"/>
      <c r="GA346" s="208"/>
      <c r="GB346" s="208"/>
      <c r="GC346" s="208"/>
      <c r="GD346" s="208"/>
      <c r="GE346" s="208"/>
      <c r="GF346" s="208"/>
      <c r="GG346" s="208"/>
      <c r="GH346" s="208"/>
      <c r="GI346" s="208"/>
      <c r="GJ346" s="208"/>
      <c r="GK346" s="208"/>
      <c r="GL346" s="208"/>
      <c r="GM346" s="208"/>
      <c r="GN346" s="208"/>
      <c r="GO346" s="208"/>
      <c r="GP346" s="208"/>
      <c r="GQ346" s="208"/>
      <c r="GR346" s="208"/>
      <c r="GS346" s="208"/>
      <c r="GT346" s="208"/>
      <c r="GU346" s="208"/>
      <c r="GV346" s="208"/>
      <c r="GW346" s="208"/>
      <c r="GX346" s="208"/>
      <c r="GY346" s="208"/>
      <c r="GZ346" s="208"/>
      <c r="HA346" s="208"/>
      <c r="HB346" s="208"/>
      <c r="HC346" s="208"/>
      <c r="HD346" s="208"/>
      <c r="HE346" s="208"/>
      <c r="HF346" s="208"/>
      <c r="HG346" s="208"/>
      <c r="HH346" s="208"/>
      <c r="HI346" s="208"/>
      <c r="HJ346" s="208"/>
      <c r="HK346" s="208"/>
      <c r="HL346" s="208"/>
      <c r="HM346" s="208"/>
      <c r="HN346" s="208"/>
      <c r="HO346" s="208"/>
      <c r="HP346" s="208"/>
      <c r="HQ346" s="208"/>
      <c r="HR346" s="208"/>
      <c r="HS346" s="208"/>
      <c r="HT346" s="208"/>
      <c r="HU346" s="208"/>
      <c r="HV346" s="208"/>
      <c r="HW346" s="208"/>
      <c r="HX346" s="208"/>
      <c r="HY346" s="208"/>
      <c r="HZ346" s="208"/>
      <c r="IA346" s="208"/>
      <c r="IB346" s="208"/>
      <c r="IC346" s="208"/>
      <c r="ID346" s="208"/>
      <c r="IE346" s="208"/>
      <c r="IF346" s="208"/>
      <c r="IG346" s="208"/>
      <c r="IH346" s="208"/>
      <c r="II346" s="208"/>
      <c r="IJ346" s="208"/>
      <c r="IK346" s="208"/>
      <c r="IL346" s="208"/>
    </row>
    <row r="347" s="2" customFormat="1" ht="18" customHeight="1" spans="1:246">
      <c r="A347" s="208"/>
      <c r="B347" s="210"/>
      <c r="C347" s="210"/>
      <c r="D347" s="210"/>
      <c r="E347" s="210"/>
      <c r="F347" s="211"/>
      <c r="G347" s="208"/>
      <c r="H347" s="208"/>
      <c r="I347" s="208"/>
      <c r="J347" s="208"/>
      <c r="K347" s="208"/>
      <c r="L347" s="208"/>
      <c r="M347" s="208"/>
      <c r="N347" s="208"/>
      <c r="O347" s="208"/>
      <c r="P347" s="208"/>
      <c r="Q347" s="208"/>
      <c r="R347" s="208"/>
      <c r="S347" s="208"/>
      <c r="T347" s="208"/>
      <c r="U347" s="208"/>
      <c r="V347" s="208"/>
      <c r="W347" s="208"/>
      <c r="X347" s="208"/>
      <c r="Y347" s="208"/>
      <c r="Z347" s="208"/>
      <c r="AA347" s="208"/>
      <c r="AB347" s="208"/>
      <c r="AC347" s="208"/>
      <c r="AD347" s="208"/>
      <c r="AE347" s="208"/>
      <c r="AF347" s="208"/>
      <c r="AG347" s="208"/>
      <c r="AH347" s="208"/>
      <c r="AI347" s="208"/>
      <c r="AJ347" s="208"/>
      <c r="AK347" s="208"/>
      <c r="AL347" s="208"/>
      <c r="AM347" s="208"/>
      <c r="AN347" s="208"/>
      <c r="AO347" s="208"/>
      <c r="AP347" s="208"/>
      <c r="AQ347" s="208"/>
      <c r="AR347" s="208"/>
      <c r="AS347" s="208"/>
      <c r="AT347" s="208"/>
      <c r="AU347" s="208"/>
      <c r="AV347" s="208"/>
      <c r="AW347" s="208"/>
      <c r="AX347" s="208"/>
      <c r="AY347" s="208"/>
      <c r="AZ347" s="208"/>
      <c r="BA347" s="208"/>
      <c r="BB347" s="208"/>
      <c r="BC347" s="208"/>
      <c r="BD347" s="208"/>
      <c r="BE347" s="208"/>
      <c r="BF347" s="208"/>
      <c r="BG347" s="208"/>
      <c r="BH347" s="208"/>
      <c r="BI347" s="208"/>
      <c r="BJ347" s="208"/>
      <c r="BK347" s="208"/>
      <c r="BL347" s="208"/>
      <c r="BM347" s="208"/>
      <c r="BN347" s="208"/>
      <c r="BO347" s="208"/>
      <c r="BP347" s="208"/>
      <c r="BQ347" s="208"/>
      <c r="BR347" s="208"/>
      <c r="BS347" s="208"/>
      <c r="BT347" s="208"/>
      <c r="BU347" s="208"/>
      <c r="BV347" s="208"/>
      <c r="BW347" s="208"/>
      <c r="BX347" s="208"/>
      <c r="BY347" s="208"/>
      <c r="BZ347" s="208"/>
      <c r="CA347" s="208"/>
      <c r="CB347" s="208"/>
      <c r="CC347" s="208"/>
      <c r="CD347" s="208"/>
      <c r="CE347" s="208"/>
      <c r="CF347" s="208"/>
      <c r="CG347" s="208"/>
      <c r="CH347" s="208"/>
      <c r="CI347" s="208"/>
      <c r="CJ347" s="208"/>
      <c r="CK347" s="208"/>
      <c r="CL347" s="208"/>
      <c r="CM347" s="208"/>
      <c r="CN347" s="208"/>
      <c r="CO347" s="208"/>
      <c r="CP347" s="208"/>
      <c r="CQ347" s="208"/>
      <c r="CR347" s="208"/>
      <c r="CS347" s="208"/>
      <c r="CT347" s="208"/>
      <c r="CU347" s="208"/>
      <c r="CV347" s="208"/>
      <c r="CW347" s="208"/>
      <c r="CX347" s="208"/>
      <c r="CY347" s="208"/>
      <c r="CZ347" s="208"/>
      <c r="DA347" s="208"/>
      <c r="DB347" s="208"/>
      <c r="DC347" s="208"/>
      <c r="DD347" s="208"/>
      <c r="DE347" s="208"/>
      <c r="DF347" s="208"/>
      <c r="DG347" s="208"/>
      <c r="DH347" s="208"/>
      <c r="DI347" s="208"/>
      <c r="DJ347" s="208"/>
      <c r="DK347" s="208"/>
      <c r="DL347" s="208"/>
      <c r="DM347" s="208"/>
      <c r="DN347" s="208"/>
      <c r="DO347" s="208"/>
      <c r="DP347" s="208"/>
      <c r="DQ347" s="208"/>
      <c r="DR347" s="208"/>
      <c r="DS347" s="208"/>
      <c r="DT347" s="208"/>
      <c r="DU347" s="208"/>
      <c r="DV347" s="208"/>
      <c r="DW347" s="208"/>
      <c r="DX347" s="208"/>
      <c r="DY347" s="208"/>
      <c r="DZ347" s="208"/>
      <c r="EA347" s="208"/>
      <c r="EB347" s="208"/>
      <c r="EC347" s="208"/>
      <c r="ED347" s="208"/>
      <c r="EE347" s="208"/>
      <c r="EF347" s="208"/>
      <c r="EG347" s="208"/>
      <c r="EH347" s="208"/>
      <c r="EI347" s="208"/>
      <c r="EJ347" s="208"/>
      <c r="EK347" s="208"/>
      <c r="EL347" s="208"/>
      <c r="EM347" s="208"/>
      <c r="EN347" s="208"/>
      <c r="EO347" s="208"/>
      <c r="EP347" s="208"/>
      <c r="EQ347" s="208"/>
      <c r="ER347" s="208"/>
      <c r="ES347" s="208"/>
      <c r="ET347" s="208"/>
      <c r="EU347" s="208"/>
      <c r="EV347" s="208"/>
      <c r="EW347" s="208"/>
      <c r="EX347" s="208"/>
      <c r="EY347" s="208"/>
      <c r="EZ347" s="208"/>
      <c r="FA347" s="208"/>
      <c r="FB347" s="208"/>
      <c r="FC347" s="208"/>
      <c r="FD347" s="208"/>
      <c r="FE347" s="208"/>
      <c r="FF347" s="208"/>
      <c r="FG347" s="208"/>
      <c r="FH347" s="208"/>
      <c r="FI347" s="208"/>
      <c r="FJ347" s="208"/>
      <c r="FK347" s="208"/>
      <c r="FL347" s="208"/>
      <c r="FM347" s="208"/>
      <c r="FN347" s="208"/>
      <c r="FO347" s="208"/>
      <c r="FP347" s="208"/>
      <c r="FQ347" s="208"/>
      <c r="FR347" s="208"/>
      <c r="FS347" s="208"/>
      <c r="FT347" s="208"/>
      <c r="FU347" s="208"/>
      <c r="FV347" s="208"/>
      <c r="FW347" s="208"/>
      <c r="FX347" s="208"/>
      <c r="FY347" s="208"/>
      <c r="FZ347" s="208"/>
      <c r="GA347" s="208"/>
      <c r="GB347" s="208"/>
      <c r="GC347" s="208"/>
      <c r="GD347" s="208"/>
      <c r="GE347" s="208"/>
      <c r="GF347" s="208"/>
      <c r="GG347" s="208"/>
      <c r="GH347" s="208"/>
      <c r="GI347" s="208"/>
      <c r="GJ347" s="208"/>
      <c r="GK347" s="208"/>
      <c r="GL347" s="208"/>
      <c r="GM347" s="208"/>
      <c r="GN347" s="208"/>
      <c r="GO347" s="208"/>
      <c r="GP347" s="208"/>
      <c r="GQ347" s="208"/>
      <c r="GR347" s="208"/>
      <c r="GS347" s="208"/>
      <c r="GT347" s="208"/>
      <c r="GU347" s="208"/>
      <c r="GV347" s="208"/>
      <c r="GW347" s="208"/>
      <c r="GX347" s="208"/>
      <c r="GY347" s="208"/>
      <c r="GZ347" s="208"/>
      <c r="HA347" s="208"/>
      <c r="HB347" s="208"/>
      <c r="HC347" s="208"/>
      <c r="HD347" s="208"/>
      <c r="HE347" s="208"/>
      <c r="HF347" s="208"/>
      <c r="HG347" s="208"/>
      <c r="HH347" s="208"/>
      <c r="HI347" s="208"/>
      <c r="HJ347" s="208"/>
      <c r="HK347" s="208"/>
      <c r="HL347" s="208"/>
      <c r="HM347" s="208"/>
      <c r="HN347" s="208"/>
      <c r="HO347" s="208"/>
      <c r="HP347" s="208"/>
      <c r="HQ347" s="208"/>
      <c r="HR347" s="208"/>
      <c r="HS347" s="208"/>
      <c r="HT347" s="208"/>
      <c r="HU347" s="208"/>
      <c r="HV347" s="208"/>
      <c r="HW347" s="208"/>
      <c r="HX347" s="208"/>
      <c r="HY347" s="208"/>
      <c r="HZ347" s="208"/>
      <c r="IA347" s="208"/>
      <c r="IB347" s="208"/>
      <c r="IC347" s="208"/>
      <c r="ID347" s="208"/>
      <c r="IE347" s="208"/>
      <c r="IF347" s="208"/>
      <c r="IG347" s="208"/>
      <c r="IH347" s="208"/>
      <c r="II347" s="208"/>
      <c r="IJ347" s="208"/>
      <c r="IK347" s="208"/>
      <c r="IL347" s="208"/>
    </row>
    <row r="348" s="2" customFormat="1" ht="18" customHeight="1" spans="1:246">
      <c r="A348" s="208"/>
      <c r="B348" s="210"/>
      <c r="C348" s="210"/>
      <c r="D348" s="210"/>
      <c r="E348" s="210"/>
      <c r="F348" s="211"/>
      <c r="G348" s="208"/>
      <c r="H348" s="208"/>
      <c r="I348" s="208"/>
      <c r="J348" s="208"/>
      <c r="K348" s="208"/>
      <c r="L348" s="208"/>
      <c r="M348" s="208"/>
      <c r="N348" s="208"/>
      <c r="O348" s="208"/>
      <c r="P348" s="208"/>
      <c r="Q348" s="208"/>
      <c r="R348" s="208"/>
      <c r="S348" s="208"/>
      <c r="T348" s="208"/>
      <c r="U348" s="208"/>
      <c r="V348" s="208"/>
      <c r="W348" s="208"/>
      <c r="X348" s="208"/>
      <c r="Y348" s="208"/>
      <c r="Z348" s="208"/>
      <c r="AA348" s="208"/>
      <c r="AB348" s="208"/>
      <c r="AC348" s="208"/>
      <c r="AD348" s="208"/>
      <c r="AE348" s="208"/>
      <c r="AF348" s="208"/>
      <c r="AG348" s="208"/>
      <c r="AH348" s="208"/>
      <c r="AI348" s="208"/>
      <c r="AJ348" s="208"/>
      <c r="AK348" s="208"/>
      <c r="AL348" s="208"/>
      <c r="AM348" s="208"/>
      <c r="AN348" s="208"/>
      <c r="AO348" s="208"/>
      <c r="AP348" s="208"/>
      <c r="AQ348" s="208"/>
      <c r="AR348" s="208"/>
      <c r="AS348" s="208"/>
      <c r="AT348" s="208"/>
      <c r="AU348" s="208"/>
      <c r="AV348" s="208"/>
      <c r="AW348" s="208"/>
      <c r="AX348" s="208"/>
      <c r="AY348" s="208"/>
      <c r="AZ348" s="208"/>
      <c r="BA348" s="208"/>
      <c r="BB348" s="208"/>
      <c r="BC348" s="208"/>
      <c r="BD348" s="208"/>
      <c r="BE348" s="208"/>
      <c r="BF348" s="208"/>
      <c r="BG348" s="208"/>
      <c r="BH348" s="208"/>
      <c r="BI348" s="208"/>
      <c r="BJ348" s="208"/>
      <c r="BK348" s="208"/>
      <c r="BL348" s="208"/>
      <c r="BM348" s="208"/>
      <c r="BN348" s="208"/>
      <c r="BO348" s="208"/>
      <c r="BP348" s="208"/>
      <c r="BQ348" s="208"/>
      <c r="BR348" s="208"/>
      <c r="BS348" s="208"/>
      <c r="BT348" s="208"/>
      <c r="BU348" s="208"/>
      <c r="BV348" s="208"/>
      <c r="BW348" s="208"/>
      <c r="BX348" s="208"/>
      <c r="BY348" s="208"/>
      <c r="BZ348" s="208"/>
      <c r="CA348" s="208"/>
      <c r="CB348" s="208"/>
      <c r="CC348" s="208"/>
      <c r="CD348" s="208"/>
      <c r="CE348" s="208"/>
      <c r="CF348" s="208"/>
      <c r="CG348" s="208"/>
      <c r="CH348" s="208"/>
      <c r="CI348" s="208"/>
      <c r="CJ348" s="208"/>
      <c r="CK348" s="208"/>
      <c r="CL348" s="208"/>
      <c r="CM348" s="208"/>
      <c r="CN348" s="208"/>
      <c r="CO348" s="208"/>
      <c r="CP348" s="208"/>
      <c r="CQ348" s="208"/>
      <c r="CR348" s="208"/>
      <c r="CS348" s="208"/>
      <c r="CT348" s="208"/>
      <c r="CU348" s="208"/>
      <c r="CV348" s="208"/>
      <c r="CW348" s="208"/>
      <c r="CX348" s="208"/>
      <c r="CY348" s="208"/>
      <c r="CZ348" s="208"/>
      <c r="DA348" s="208"/>
      <c r="DB348" s="208"/>
      <c r="DC348" s="208"/>
      <c r="DD348" s="208"/>
      <c r="DE348" s="208"/>
      <c r="DF348" s="208"/>
      <c r="DG348" s="208"/>
      <c r="DH348" s="208"/>
      <c r="DI348" s="208"/>
      <c r="DJ348" s="208"/>
      <c r="DK348" s="208"/>
      <c r="DL348" s="208"/>
      <c r="DM348" s="208"/>
      <c r="DN348" s="208"/>
      <c r="DO348" s="208"/>
      <c r="DP348" s="208"/>
      <c r="DQ348" s="208"/>
      <c r="DR348" s="208"/>
      <c r="DS348" s="208"/>
      <c r="DT348" s="208"/>
      <c r="DU348" s="208"/>
      <c r="DV348" s="208"/>
      <c r="DW348" s="208"/>
      <c r="DX348" s="208"/>
      <c r="DY348" s="208"/>
      <c r="DZ348" s="208"/>
      <c r="EA348" s="208"/>
      <c r="EB348" s="208"/>
      <c r="EC348" s="208"/>
      <c r="ED348" s="208"/>
      <c r="EE348" s="208"/>
      <c r="EF348" s="208"/>
      <c r="EG348" s="208"/>
      <c r="EH348" s="208"/>
      <c r="EI348" s="208"/>
      <c r="EJ348" s="208"/>
      <c r="EK348" s="208"/>
      <c r="EL348" s="208"/>
      <c r="EM348" s="208"/>
      <c r="EN348" s="208"/>
      <c r="EO348" s="208"/>
      <c r="EP348" s="208"/>
      <c r="EQ348" s="208"/>
      <c r="ER348" s="208"/>
      <c r="ES348" s="208"/>
      <c r="ET348" s="208"/>
      <c r="EU348" s="208"/>
      <c r="EV348" s="208"/>
      <c r="EW348" s="208"/>
      <c r="EX348" s="208"/>
      <c r="EY348" s="208"/>
      <c r="EZ348" s="208"/>
      <c r="FA348" s="208"/>
      <c r="FB348" s="208"/>
      <c r="FC348" s="208"/>
      <c r="FD348" s="208"/>
      <c r="FE348" s="208"/>
      <c r="FF348" s="208"/>
      <c r="FG348" s="208"/>
      <c r="FH348" s="208"/>
      <c r="FI348" s="208"/>
      <c r="FJ348" s="208"/>
      <c r="FK348" s="208"/>
      <c r="FL348" s="208"/>
      <c r="FM348" s="208"/>
      <c r="FN348" s="208"/>
      <c r="FO348" s="208"/>
      <c r="FP348" s="208"/>
      <c r="FQ348" s="208"/>
      <c r="FR348" s="208"/>
      <c r="FS348" s="208"/>
      <c r="FT348" s="208"/>
      <c r="FU348" s="208"/>
      <c r="FV348" s="208"/>
      <c r="FW348" s="208"/>
      <c r="FX348" s="208"/>
      <c r="FY348" s="208"/>
      <c r="FZ348" s="208"/>
      <c r="GA348" s="208"/>
      <c r="GB348" s="208"/>
      <c r="GC348" s="208"/>
      <c r="GD348" s="208"/>
      <c r="GE348" s="208"/>
      <c r="GF348" s="208"/>
      <c r="GG348" s="208"/>
      <c r="GH348" s="208"/>
      <c r="GI348" s="208"/>
      <c r="GJ348" s="208"/>
      <c r="GK348" s="208"/>
      <c r="GL348" s="208"/>
      <c r="GM348" s="208"/>
      <c r="GN348" s="208"/>
      <c r="GO348" s="208"/>
      <c r="GP348" s="208"/>
      <c r="GQ348" s="208"/>
      <c r="GR348" s="208"/>
      <c r="GS348" s="208"/>
      <c r="GT348" s="208"/>
      <c r="GU348" s="208"/>
      <c r="GV348" s="208"/>
      <c r="GW348" s="208"/>
      <c r="GX348" s="208"/>
      <c r="GY348" s="208"/>
      <c r="GZ348" s="208"/>
      <c r="HA348" s="208"/>
      <c r="HB348" s="208"/>
      <c r="HC348" s="208"/>
      <c r="HD348" s="208"/>
      <c r="HE348" s="208"/>
      <c r="HF348" s="208"/>
      <c r="HG348" s="208"/>
      <c r="HH348" s="208"/>
      <c r="HI348" s="208"/>
      <c r="HJ348" s="208"/>
      <c r="HK348" s="208"/>
      <c r="HL348" s="208"/>
      <c r="HM348" s="208"/>
      <c r="HN348" s="208"/>
      <c r="HO348" s="208"/>
      <c r="HP348" s="208"/>
      <c r="HQ348" s="208"/>
      <c r="HR348" s="208"/>
      <c r="HS348" s="208"/>
      <c r="HT348" s="208"/>
      <c r="HU348" s="208"/>
      <c r="HV348" s="208"/>
      <c r="HW348" s="208"/>
      <c r="HX348" s="208"/>
      <c r="HY348" s="208"/>
      <c r="HZ348" s="208"/>
      <c r="IA348" s="208"/>
      <c r="IB348" s="208"/>
      <c r="IC348" s="208"/>
      <c r="ID348" s="208"/>
      <c r="IE348" s="208"/>
      <c r="IF348" s="208"/>
      <c r="IG348" s="208"/>
      <c r="IH348" s="208"/>
      <c r="II348" s="208"/>
      <c r="IJ348" s="208"/>
      <c r="IK348" s="208"/>
      <c r="IL348" s="208"/>
    </row>
    <row r="349" s="2" customFormat="1" ht="18" customHeight="1" spans="1:246">
      <c r="A349" s="208"/>
      <c r="B349" s="210"/>
      <c r="C349" s="210"/>
      <c r="D349" s="210"/>
      <c r="E349" s="210"/>
      <c r="F349" s="211"/>
      <c r="G349" s="208"/>
      <c r="H349" s="208"/>
      <c r="I349" s="208"/>
      <c r="J349" s="208"/>
      <c r="K349" s="208"/>
      <c r="L349" s="208"/>
      <c r="M349" s="208"/>
      <c r="N349" s="208"/>
      <c r="O349" s="208"/>
      <c r="P349" s="208"/>
      <c r="Q349" s="208"/>
      <c r="R349" s="208"/>
      <c r="S349" s="208"/>
      <c r="T349" s="208"/>
      <c r="U349" s="208"/>
      <c r="V349" s="208"/>
      <c r="W349" s="208"/>
      <c r="X349" s="208"/>
      <c r="Y349" s="208"/>
      <c r="Z349" s="208"/>
      <c r="AA349" s="208"/>
      <c r="AB349" s="208"/>
      <c r="AC349" s="208"/>
      <c r="AD349" s="208"/>
      <c r="AE349" s="208"/>
      <c r="AF349" s="208"/>
      <c r="AG349" s="208"/>
      <c r="AH349" s="208"/>
      <c r="AI349" s="208"/>
      <c r="AJ349" s="208"/>
      <c r="AK349" s="208"/>
      <c r="AL349" s="208"/>
      <c r="AM349" s="208"/>
      <c r="AN349" s="208"/>
      <c r="AO349" s="208"/>
      <c r="AP349" s="208"/>
      <c r="AQ349" s="208"/>
      <c r="AR349" s="208"/>
      <c r="AS349" s="208"/>
      <c r="AT349" s="208"/>
      <c r="AU349" s="208"/>
      <c r="AV349" s="208"/>
      <c r="AW349" s="208"/>
      <c r="AX349" s="208"/>
      <c r="AY349" s="208"/>
      <c r="AZ349" s="208"/>
      <c r="BA349" s="208"/>
      <c r="BB349" s="208"/>
      <c r="BC349" s="208"/>
      <c r="BD349" s="208"/>
      <c r="BE349" s="208"/>
      <c r="BF349" s="208"/>
      <c r="BG349" s="208"/>
      <c r="BH349" s="208"/>
      <c r="BI349" s="208"/>
      <c r="BJ349" s="208"/>
      <c r="BK349" s="208"/>
      <c r="BL349" s="208"/>
      <c r="BM349" s="208"/>
      <c r="BN349" s="208"/>
      <c r="BO349" s="208"/>
      <c r="BP349" s="208"/>
      <c r="BQ349" s="208"/>
      <c r="BR349" s="208"/>
      <c r="BS349" s="208"/>
      <c r="BT349" s="208"/>
      <c r="BU349" s="208"/>
      <c r="BV349" s="208"/>
      <c r="BW349" s="208"/>
      <c r="BX349" s="208"/>
      <c r="BY349" s="208"/>
      <c r="BZ349" s="208"/>
      <c r="CA349" s="208"/>
      <c r="CB349" s="208"/>
      <c r="CC349" s="208"/>
      <c r="CD349" s="208"/>
      <c r="CE349" s="208"/>
      <c r="CF349" s="208"/>
      <c r="CG349" s="208"/>
      <c r="CH349" s="208"/>
      <c r="CI349" s="208"/>
      <c r="CJ349" s="208"/>
      <c r="CK349" s="208"/>
      <c r="CL349" s="208"/>
      <c r="CM349" s="208"/>
      <c r="CN349" s="208"/>
      <c r="CO349" s="208"/>
      <c r="CP349" s="208"/>
      <c r="CQ349" s="208"/>
      <c r="CR349" s="208"/>
      <c r="CS349" s="208"/>
      <c r="CT349" s="208"/>
      <c r="CU349" s="208"/>
      <c r="CV349" s="208"/>
      <c r="CW349" s="208"/>
      <c r="CX349" s="208"/>
      <c r="CY349" s="208"/>
      <c r="CZ349" s="208"/>
      <c r="DA349" s="208"/>
      <c r="DB349" s="208"/>
      <c r="DC349" s="208"/>
      <c r="DD349" s="208"/>
      <c r="DE349" s="208"/>
      <c r="DF349" s="208"/>
      <c r="DG349" s="208"/>
      <c r="DH349" s="208"/>
      <c r="DI349" s="208"/>
      <c r="DJ349" s="208"/>
      <c r="DK349" s="208"/>
      <c r="DL349" s="208"/>
      <c r="DM349" s="208"/>
      <c r="DN349" s="208"/>
      <c r="DO349" s="208"/>
      <c r="DP349" s="208"/>
      <c r="DQ349" s="208"/>
      <c r="DR349" s="208"/>
      <c r="DS349" s="208"/>
      <c r="DT349" s="208"/>
      <c r="DU349" s="208"/>
      <c r="DV349" s="208"/>
      <c r="DW349" s="208"/>
      <c r="DX349" s="208"/>
      <c r="DY349" s="208"/>
      <c r="DZ349" s="208"/>
      <c r="EA349" s="208"/>
      <c r="EB349" s="208"/>
      <c r="EC349" s="208"/>
      <c r="ED349" s="208"/>
      <c r="EE349" s="208"/>
      <c r="EF349" s="208"/>
      <c r="EG349" s="208"/>
      <c r="EH349" s="208"/>
      <c r="EI349" s="208"/>
      <c r="EJ349" s="208"/>
      <c r="EK349" s="208"/>
      <c r="EL349" s="208"/>
      <c r="EM349" s="208"/>
      <c r="EN349" s="208"/>
      <c r="EO349" s="208"/>
      <c r="EP349" s="208"/>
      <c r="EQ349" s="208"/>
      <c r="ER349" s="208"/>
      <c r="ES349" s="208"/>
      <c r="ET349" s="208"/>
      <c r="EU349" s="208"/>
      <c r="EV349" s="208"/>
      <c r="EW349" s="208"/>
      <c r="EX349" s="208"/>
      <c r="EY349" s="208"/>
      <c r="EZ349" s="208"/>
      <c r="FA349" s="208"/>
      <c r="FB349" s="208"/>
      <c r="FC349" s="208"/>
      <c r="FD349" s="208"/>
      <c r="FE349" s="208"/>
      <c r="FF349" s="208"/>
      <c r="FG349" s="208"/>
      <c r="FH349" s="208"/>
      <c r="FI349" s="208"/>
      <c r="FJ349" s="208"/>
      <c r="FK349" s="208"/>
      <c r="FL349" s="208"/>
      <c r="FM349" s="208"/>
      <c r="FN349" s="208"/>
      <c r="FO349" s="208"/>
      <c r="FP349" s="208"/>
      <c r="FQ349" s="208"/>
      <c r="FR349" s="208"/>
      <c r="FS349" s="208"/>
      <c r="FT349" s="208"/>
      <c r="FU349" s="208"/>
      <c r="FV349" s="208"/>
      <c r="FW349" s="208"/>
      <c r="FX349" s="208"/>
      <c r="FY349" s="208"/>
      <c r="FZ349" s="208"/>
      <c r="GA349" s="208"/>
      <c r="GB349" s="208"/>
      <c r="GC349" s="208"/>
      <c r="GD349" s="208"/>
      <c r="GE349" s="208"/>
      <c r="GF349" s="208"/>
      <c r="GG349" s="208"/>
      <c r="GH349" s="208"/>
      <c r="GI349" s="208"/>
      <c r="GJ349" s="208"/>
      <c r="GK349" s="208"/>
      <c r="GL349" s="208"/>
      <c r="GM349" s="208"/>
      <c r="GN349" s="208"/>
      <c r="GO349" s="208"/>
      <c r="GP349" s="208"/>
      <c r="GQ349" s="208"/>
      <c r="GR349" s="208"/>
      <c r="GS349" s="208"/>
      <c r="GT349" s="208"/>
      <c r="GU349" s="208"/>
      <c r="GV349" s="208"/>
      <c r="GW349" s="208"/>
      <c r="GX349" s="208"/>
      <c r="GY349" s="208"/>
      <c r="GZ349" s="208"/>
      <c r="HA349" s="208"/>
      <c r="HB349" s="208"/>
      <c r="HC349" s="208"/>
      <c r="HD349" s="208"/>
      <c r="HE349" s="208"/>
      <c r="HF349" s="208"/>
      <c r="HG349" s="208"/>
      <c r="HH349" s="208"/>
      <c r="HI349" s="208"/>
      <c r="HJ349" s="208"/>
      <c r="HK349" s="208"/>
      <c r="HL349" s="208"/>
      <c r="HM349" s="208"/>
      <c r="HN349" s="208"/>
      <c r="HO349" s="208"/>
      <c r="HP349" s="208"/>
      <c r="HQ349" s="208"/>
      <c r="HR349" s="208"/>
      <c r="HS349" s="208"/>
      <c r="HT349" s="208"/>
      <c r="HU349" s="208"/>
      <c r="HV349" s="208"/>
      <c r="HW349" s="208"/>
      <c r="HX349" s="208"/>
      <c r="HY349" s="208"/>
      <c r="HZ349" s="208"/>
      <c r="IA349" s="208"/>
      <c r="IB349" s="208"/>
      <c r="IC349" s="208"/>
      <c r="ID349" s="208"/>
      <c r="IE349" s="208"/>
      <c r="IF349" s="208"/>
      <c r="IG349" s="208"/>
      <c r="IH349" s="208"/>
      <c r="II349" s="208"/>
      <c r="IJ349" s="208"/>
      <c r="IK349" s="208"/>
      <c r="IL349" s="208"/>
    </row>
    <row r="350" s="2" customFormat="1" ht="18" customHeight="1" spans="1:246">
      <c r="A350" s="208"/>
      <c r="B350" s="210"/>
      <c r="C350" s="210"/>
      <c r="D350" s="210"/>
      <c r="E350" s="210"/>
      <c r="F350" s="211"/>
      <c r="G350" s="208"/>
      <c r="H350" s="208"/>
      <c r="I350" s="208"/>
      <c r="J350" s="208"/>
      <c r="K350" s="208"/>
      <c r="L350" s="208"/>
      <c r="M350" s="208"/>
      <c r="N350" s="208"/>
      <c r="O350" s="208"/>
      <c r="P350" s="208"/>
      <c r="Q350" s="208"/>
      <c r="R350" s="208"/>
      <c r="S350" s="208"/>
      <c r="T350" s="208"/>
      <c r="U350" s="208"/>
      <c r="V350" s="208"/>
      <c r="W350" s="208"/>
      <c r="X350" s="208"/>
      <c r="Y350" s="208"/>
      <c r="Z350" s="208"/>
      <c r="AA350" s="208"/>
      <c r="AB350" s="208"/>
      <c r="AC350" s="208"/>
      <c r="AD350" s="208"/>
      <c r="AE350" s="208"/>
      <c r="AF350" s="208"/>
      <c r="AG350" s="208"/>
      <c r="AH350" s="208"/>
      <c r="AI350" s="208"/>
      <c r="AJ350" s="208"/>
      <c r="AK350" s="208"/>
      <c r="AL350" s="208"/>
      <c r="AM350" s="208"/>
      <c r="AN350" s="208"/>
      <c r="AO350" s="208"/>
      <c r="AP350" s="208"/>
      <c r="AQ350" s="208"/>
      <c r="AR350" s="208"/>
      <c r="AS350" s="208"/>
      <c r="AT350" s="208"/>
      <c r="AU350" s="208"/>
      <c r="AV350" s="208"/>
      <c r="AW350" s="208"/>
      <c r="AX350" s="208"/>
      <c r="AY350" s="208"/>
      <c r="AZ350" s="208"/>
      <c r="BA350" s="208"/>
      <c r="BB350" s="208"/>
      <c r="BC350" s="208"/>
      <c r="BD350" s="208"/>
      <c r="BE350" s="208"/>
      <c r="BF350" s="208"/>
      <c r="BG350" s="208"/>
      <c r="BH350" s="208"/>
      <c r="BI350" s="208"/>
      <c r="BJ350" s="208"/>
      <c r="BK350" s="208"/>
      <c r="BL350" s="208"/>
      <c r="BM350" s="208"/>
      <c r="BN350" s="208"/>
      <c r="BO350" s="208"/>
      <c r="BP350" s="208"/>
      <c r="BQ350" s="208"/>
      <c r="BR350" s="208"/>
      <c r="BS350" s="208"/>
      <c r="BT350" s="208"/>
      <c r="BU350" s="208"/>
      <c r="BV350" s="208"/>
      <c r="BW350" s="208"/>
      <c r="BX350" s="208"/>
      <c r="BY350" s="208"/>
      <c r="BZ350" s="208"/>
      <c r="CA350" s="208"/>
      <c r="CB350" s="208"/>
      <c r="CC350" s="208"/>
      <c r="CD350" s="208"/>
      <c r="CE350" s="208"/>
      <c r="CF350" s="208"/>
      <c r="CG350" s="208"/>
      <c r="CH350" s="208"/>
      <c r="CI350" s="208"/>
      <c r="CJ350" s="208"/>
      <c r="CK350" s="208"/>
      <c r="CL350" s="208"/>
      <c r="CM350" s="208"/>
      <c r="CN350" s="208"/>
      <c r="CO350" s="208"/>
      <c r="CP350" s="208"/>
      <c r="CQ350" s="208"/>
      <c r="CR350" s="208"/>
      <c r="CS350" s="208"/>
      <c r="CT350" s="208"/>
      <c r="CU350" s="208"/>
      <c r="CV350" s="208"/>
      <c r="CW350" s="208"/>
      <c r="CX350" s="208"/>
      <c r="CY350" s="208"/>
      <c r="CZ350" s="208"/>
      <c r="DA350" s="208"/>
      <c r="DB350" s="208"/>
      <c r="DC350" s="208"/>
      <c r="DD350" s="208"/>
      <c r="DE350" s="208"/>
      <c r="DF350" s="208"/>
      <c r="DG350" s="208"/>
      <c r="DH350" s="208"/>
      <c r="DI350" s="208"/>
      <c r="DJ350" s="208"/>
      <c r="DK350" s="208"/>
      <c r="DL350" s="208"/>
      <c r="DM350" s="208"/>
      <c r="DN350" s="208"/>
      <c r="DO350" s="208"/>
      <c r="DP350" s="208"/>
      <c r="DQ350" s="208"/>
      <c r="DR350" s="208"/>
      <c r="DS350" s="208"/>
      <c r="DT350" s="208"/>
      <c r="DU350" s="208"/>
      <c r="DV350" s="208"/>
      <c r="DW350" s="208"/>
      <c r="DX350" s="208"/>
      <c r="DY350" s="208"/>
      <c r="DZ350" s="208"/>
      <c r="EA350" s="208"/>
      <c r="EB350" s="208"/>
      <c r="EC350" s="208"/>
      <c r="ED350" s="208"/>
      <c r="EE350" s="208"/>
      <c r="EF350" s="208"/>
      <c r="EG350" s="208"/>
      <c r="EH350" s="208"/>
      <c r="EI350" s="208"/>
      <c r="EJ350" s="208"/>
      <c r="EK350" s="208"/>
      <c r="EL350" s="208"/>
      <c r="EM350" s="208"/>
      <c r="EN350" s="208"/>
      <c r="EO350" s="208"/>
      <c r="EP350" s="208"/>
      <c r="EQ350" s="208"/>
      <c r="ER350" s="208"/>
      <c r="ES350" s="208"/>
      <c r="ET350" s="208"/>
      <c r="EU350" s="208"/>
      <c r="EV350" s="208"/>
      <c r="EW350" s="208"/>
      <c r="EX350" s="208"/>
      <c r="EY350" s="208"/>
      <c r="EZ350" s="208"/>
      <c r="FA350" s="208"/>
      <c r="FB350" s="208"/>
      <c r="FC350" s="208"/>
      <c r="FD350" s="208"/>
      <c r="FE350" s="208"/>
      <c r="FF350" s="208"/>
      <c r="FG350" s="208"/>
      <c r="FH350" s="208"/>
      <c r="FI350" s="208"/>
      <c r="FJ350" s="208"/>
      <c r="FK350" s="208"/>
      <c r="FL350" s="208"/>
      <c r="FM350" s="208"/>
      <c r="FN350" s="208"/>
      <c r="FO350" s="208"/>
      <c r="FP350" s="208"/>
      <c r="FQ350" s="208"/>
      <c r="FR350" s="208"/>
      <c r="FS350" s="208"/>
      <c r="FT350" s="208"/>
      <c r="FU350" s="208"/>
      <c r="FV350" s="208"/>
      <c r="FW350" s="208"/>
      <c r="FX350" s="208"/>
      <c r="FY350" s="208"/>
      <c r="FZ350" s="208"/>
      <c r="GA350" s="208"/>
      <c r="GB350" s="208"/>
      <c r="GC350" s="208"/>
      <c r="GD350" s="208"/>
      <c r="GE350" s="208"/>
      <c r="GF350" s="208"/>
      <c r="GG350" s="208"/>
      <c r="GH350" s="208"/>
      <c r="GI350" s="208"/>
      <c r="GJ350" s="208"/>
      <c r="GK350" s="208"/>
      <c r="GL350" s="208"/>
      <c r="GM350" s="208"/>
      <c r="GN350" s="208"/>
      <c r="GO350" s="208"/>
      <c r="GP350" s="208"/>
      <c r="GQ350" s="208"/>
      <c r="GR350" s="208"/>
      <c r="GS350" s="208"/>
      <c r="GT350" s="208"/>
      <c r="GU350" s="208"/>
      <c r="GV350" s="208"/>
      <c r="GW350" s="208"/>
      <c r="GX350" s="208"/>
      <c r="GY350" s="208"/>
      <c r="GZ350" s="208"/>
      <c r="HA350" s="208"/>
      <c r="HB350" s="208"/>
      <c r="HC350" s="208"/>
      <c r="HD350" s="208"/>
      <c r="HE350" s="208"/>
      <c r="HF350" s="208"/>
      <c r="HG350" s="208"/>
      <c r="HH350" s="208"/>
      <c r="HI350" s="208"/>
      <c r="HJ350" s="208"/>
      <c r="HK350" s="208"/>
      <c r="HL350" s="208"/>
      <c r="HM350" s="208"/>
      <c r="HN350" s="208"/>
      <c r="HO350" s="208"/>
      <c r="HP350" s="208"/>
      <c r="HQ350" s="208"/>
      <c r="HR350" s="208"/>
      <c r="HS350" s="208"/>
      <c r="HT350" s="208"/>
      <c r="HU350" s="208"/>
      <c r="HV350" s="208"/>
      <c r="HW350" s="208"/>
      <c r="HX350" s="208"/>
      <c r="HY350" s="208"/>
      <c r="HZ350" s="208"/>
      <c r="IA350" s="208"/>
      <c r="IB350" s="208"/>
      <c r="IC350" s="208"/>
      <c r="ID350" s="208"/>
      <c r="IE350" s="208"/>
      <c r="IF350" s="208"/>
      <c r="IG350" s="208"/>
      <c r="IH350" s="208"/>
      <c r="II350" s="208"/>
      <c r="IJ350" s="208"/>
      <c r="IK350" s="208"/>
      <c r="IL350" s="208"/>
    </row>
    <row r="351" s="2" customFormat="1" ht="18" customHeight="1" spans="1:246">
      <c r="A351" s="208"/>
      <c r="B351" s="210"/>
      <c r="C351" s="210"/>
      <c r="D351" s="210"/>
      <c r="E351" s="210"/>
      <c r="F351" s="211"/>
      <c r="G351" s="208"/>
      <c r="H351" s="208"/>
      <c r="I351" s="208"/>
      <c r="J351" s="208"/>
      <c r="K351" s="208"/>
      <c r="L351" s="208"/>
      <c r="M351" s="208"/>
      <c r="N351" s="208"/>
      <c r="O351" s="208"/>
      <c r="P351" s="208"/>
      <c r="Q351" s="208"/>
      <c r="R351" s="208"/>
      <c r="S351" s="208"/>
      <c r="T351" s="208"/>
      <c r="U351" s="208"/>
      <c r="V351" s="208"/>
      <c r="W351" s="208"/>
      <c r="X351" s="208"/>
      <c r="Y351" s="208"/>
      <c r="Z351" s="208"/>
      <c r="AA351" s="208"/>
      <c r="AB351" s="208"/>
      <c r="AC351" s="208"/>
      <c r="AD351" s="208"/>
      <c r="AE351" s="208"/>
      <c r="AF351" s="208"/>
      <c r="AG351" s="208"/>
      <c r="AH351" s="208"/>
      <c r="AI351" s="208"/>
      <c r="AJ351" s="208"/>
      <c r="AK351" s="208"/>
      <c r="AL351" s="208"/>
      <c r="AM351" s="208"/>
      <c r="AN351" s="208"/>
      <c r="AO351" s="208"/>
      <c r="AP351" s="208"/>
      <c r="AQ351" s="208"/>
      <c r="AR351" s="208"/>
      <c r="AS351" s="208"/>
      <c r="AT351" s="208"/>
      <c r="AU351" s="208"/>
      <c r="AV351" s="208"/>
      <c r="AW351" s="208"/>
      <c r="AX351" s="208"/>
      <c r="AY351" s="208"/>
      <c r="AZ351" s="208"/>
      <c r="BA351" s="208"/>
      <c r="BB351" s="208"/>
      <c r="BC351" s="208"/>
      <c r="BD351" s="208"/>
      <c r="BE351" s="208"/>
      <c r="BF351" s="208"/>
      <c r="BG351" s="208"/>
      <c r="BH351" s="208"/>
      <c r="BI351" s="208"/>
      <c r="BJ351" s="208"/>
      <c r="BK351" s="208"/>
      <c r="BL351" s="208"/>
      <c r="BM351" s="208"/>
      <c r="BN351" s="208"/>
      <c r="BO351" s="208"/>
      <c r="BP351" s="208"/>
      <c r="BQ351" s="208"/>
      <c r="BR351" s="208"/>
      <c r="BS351" s="208"/>
      <c r="BT351" s="208"/>
      <c r="BU351" s="208"/>
      <c r="BV351" s="208"/>
      <c r="BW351" s="208"/>
      <c r="BX351" s="208"/>
      <c r="BY351" s="208"/>
      <c r="BZ351" s="208"/>
      <c r="CA351" s="208"/>
      <c r="CB351" s="208"/>
      <c r="CC351" s="208"/>
      <c r="CD351" s="208"/>
      <c r="CE351" s="208"/>
      <c r="CF351" s="208"/>
      <c r="CG351" s="208"/>
      <c r="CH351" s="208"/>
      <c r="CI351" s="208"/>
      <c r="CJ351" s="208"/>
      <c r="CK351" s="208"/>
      <c r="CL351" s="208"/>
      <c r="CM351" s="208"/>
      <c r="CN351" s="208"/>
      <c r="CO351" s="208"/>
      <c r="CP351" s="208"/>
      <c r="CQ351" s="208"/>
      <c r="CR351" s="208"/>
      <c r="CS351" s="208"/>
      <c r="CT351" s="208"/>
      <c r="CU351" s="208"/>
      <c r="CV351" s="208"/>
      <c r="CW351" s="208"/>
      <c r="CX351" s="208"/>
      <c r="CY351" s="208"/>
      <c r="CZ351" s="208"/>
      <c r="DA351" s="208"/>
      <c r="DB351" s="208"/>
      <c r="DC351" s="208"/>
      <c r="DD351" s="208"/>
      <c r="DE351" s="208"/>
      <c r="DF351" s="208"/>
      <c r="DG351" s="208"/>
      <c r="DH351" s="208"/>
      <c r="DI351" s="208"/>
      <c r="DJ351" s="208"/>
      <c r="DK351" s="208"/>
      <c r="DL351" s="208"/>
      <c r="DM351" s="208"/>
      <c r="DN351" s="208"/>
      <c r="DO351" s="208"/>
      <c r="DP351" s="208"/>
      <c r="DQ351" s="208"/>
      <c r="DR351" s="208"/>
      <c r="DS351" s="208"/>
      <c r="DT351" s="208"/>
      <c r="DU351" s="208"/>
      <c r="DV351" s="208"/>
      <c r="DW351" s="208"/>
      <c r="DX351" s="208"/>
      <c r="DY351" s="208"/>
      <c r="DZ351" s="208"/>
      <c r="EA351" s="208"/>
      <c r="EB351" s="208"/>
      <c r="EC351" s="208"/>
      <c r="ED351" s="208"/>
      <c r="EE351" s="208"/>
      <c r="EF351" s="208"/>
      <c r="EG351" s="208"/>
      <c r="EH351" s="208"/>
      <c r="EI351" s="208"/>
      <c r="EJ351" s="208"/>
      <c r="EK351" s="208"/>
      <c r="EL351" s="208"/>
      <c r="EM351" s="208"/>
      <c r="EN351" s="208"/>
      <c r="EO351" s="208"/>
      <c r="EP351" s="208"/>
      <c r="EQ351" s="208"/>
      <c r="ER351" s="208"/>
      <c r="ES351" s="208"/>
      <c r="ET351" s="208"/>
      <c r="EU351" s="208"/>
      <c r="EV351" s="208"/>
      <c r="EW351" s="208"/>
      <c r="EX351" s="208"/>
      <c r="EY351" s="208"/>
      <c r="EZ351" s="208"/>
      <c r="FA351" s="208"/>
      <c r="FB351" s="208"/>
      <c r="FC351" s="208"/>
      <c r="FD351" s="208"/>
      <c r="FE351" s="208"/>
      <c r="FF351" s="208"/>
      <c r="FG351" s="208"/>
      <c r="FH351" s="208"/>
      <c r="FI351" s="208"/>
      <c r="FJ351" s="208"/>
      <c r="FK351" s="208"/>
      <c r="FL351" s="208"/>
      <c r="FM351" s="208"/>
      <c r="FN351" s="208"/>
      <c r="FO351" s="208"/>
      <c r="FP351" s="208"/>
      <c r="FQ351" s="208"/>
      <c r="FR351" s="208"/>
      <c r="FS351" s="208"/>
      <c r="FT351" s="208"/>
      <c r="FU351" s="208"/>
      <c r="FV351" s="208"/>
      <c r="FW351" s="208"/>
      <c r="FX351" s="208"/>
      <c r="FY351" s="208"/>
      <c r="FZ351" s="208"/>
      <c r="GA351" s="208"/>
      <c r="GB351" s="208"/>
      <c r="GC351" s="208"/>
      <c r="GD351" s="208"/>
      <c r="GE351" s="208"/>
      <c r="GF351" s="208"/>
      <c r="GG351" s="208"/>
      <c r="GH351" s="208"/>
      <c r="GI351" s="208"/>
      <c r="GJ351" s="208"/>
      <c r="GK351" s="208"/>
      <c r="GL351" s="208"/>
      <c r="GM351" s="208"/>
      <c r="GN351" s="208"/>
      <c r="GO351" s="208"/>
      <c r="GP351" s="208"/>
      <c r="GQ351" s="208"/>
      <c r="GR351" s="208"/>
      <c r="GS351" s="208"/>
      <c r="GT351" s="208"/>
      <c r="GU351" s="208"/>
      <c r="GV351" s="208"/>
      <c r="GW351" s="208"/>
      <c r="GX351" s="208"/>
      <c r="GY351" s="208"/>
      <c r="GZ351" s="208"/>
      <c r="HA351" s="208"/>
      <c r="HB351" s="208"/>
      <c r="HC351" s="208"/>
      <c r="HD351" s="208"/>
      <c r="HE351" s="208"/>
      <c r="HF351" s="208"/>
      <c r="HG351" s="208"/>
      <c r="HH351" s="208"/>
      <c r="HI351" s="208"/>
      <c r="HJ351" s="208"/>
      <c r="HK351" s="208"/>
      <c r="HL351" s="208"/>
      <c r="HM351" s="208"/>
      <c r="HN351" s="208"/>
      <c r="HO351" s="208"/>
      <c r="HP351" s="208"/>
      <c r="HQ351" s="208"/>
      <c r="HR351" s="208"/>
      <c r="HS351" s="208"/>
      <c r="HT351" s="208"/>
      <c r="HU351" s="208"/>
      <c r="HV351" s="208"/>
      <c r="HW351" s="208"/>
      <c r="HX351" s="208"/>
      <c r="HY351" s="208"/>
      <c r="HZ351" s="208"/>
      <c r="IA351" s="208"/>
      <c r="IB351" s="208"/>
      <c r="IC351" s="208"/>
      <c r="ID351" s="208"/>
      <c r="IE351" s="208"/>
      <c r="IF351" s="208"/>
      <c r="IG351" s="208"/>
      <c r="IH351" s="208"/>
      <c r="II351" s="208"/>
      <c r="IJ351" s="208"/>
      <c r="IK351" s="208"/>
      <c r="IL351" s="208"/>
    </row>
    <row r="352" s="2" customFormat="1" ht="18" customHeight="1" spans="1:246">
      <c r="A352" s="208"/>
      <c r="B352" s="210"/>
      <c r="C352" s="210"/>
      <c r="D352" s="210"/>
      <c r="E352" s="210"/>
      <c r="F352" s="211"/>
      <c r="G352" s="208"/>
      <c r="H352" s="208"/>
      <c r="I352" s="208"/>
      <c r="J352" s="208"/>
      <c r="K352" s="208"/>
      <c r="L352" s="208"/>
      <c r="M352" s="208"/>
      <c r="N352" s="208"/>
      <c r="O352" s="208"/>
      <c r="P352" s="208"/>
      <c r="Q352" s="208"/>
      <c r="R352" s="208"/>
      <c r="S352" s="208"/>
      <c r="T352" s="208"/>
      <c r="U352" s="208"/>
      <c r="V352" s="208"/>
      <c r="W352" s="208"/>
      <c r="X352" s="208"/>
      <c r="Y352" s="208"/>
      <c r="Z352" s="208"/>
      <c r="AA352" s="208"/>
      <c r="AB352" s="208"/>
      <c r="AC352" s="208"/>
      <c r="AD352" s="208"/>
      <c r="AE352" s="208"/>
      <c r="AF352" s="208"/>
      <c r="AG352" s="208"/>
      <c r="AH352" s="208"/>
      <c r="AI352" s="208"/>
      <c r="AJ352" s="208"/>
      <c r="AK352" s="208"/>
      <c r="AL352" s="208"/>
      <c r="AM352" s="208"/>
      <c r="AN352" s="208"/>
      <c r="AO352" s="208"/>
      <c r="AP352" s="208"/>
      <c r="AQ352" s="208"/>
      <c r="AR352" s="208"/>
      <c r="AS352" s="208"/>
      <c r="AT352" s="208"/>
      <c r="AU352" s="208"/>
      <c r="AV352" s="208"/>
      <c r="AW352" s="208"/>
      <c r="AX352" s="208"/>
      <c r="AY352" s="208"/>
      <c r="AZ352" s="208"/>
      <c r="BA352" s="208"/>
      <c r="BB352" s="208"/>
      <c r="BC352" s="208"/>
      <c r="BD352" s="208"/>
      <c r="BE352" s="208"/>
      <c r="BF352" s="208"/>
      <c r="BG352" s="208"/>
      <c r="BH352" s="208"/>
      <c r="BI352" s="208"/>
      <c r="BJ352" s="208"/>
      <c r="BK352" s="208"/>
      <c r="BL352" s="208"/>
      <c r="BM352" s="208"/>
      <c r="BN352" s="208"/>
      <c r="BO352" s="208"/>
      <c r="BP352" s="208"/>
      <c r="BQ352" s="208"/>
      <c r="BR352" s="208"/>
      <c r="BS352" s="208"/>
      <c r="BT352" s="208"/>
      <c r="BU352" s="208"/>
      <c r="BV352" s="208"/>
      <c r="BW352" s="208"/>
      <c r="BX352" s="208"/>
      <c r="BY352" s="208"/>
      <c r="BZ352" s="208"/>
      <c r="CA352" s="208"/>
      <c r="CB352" s="208"/>
      <c r="CC352" s="208"/>
      <c r="CD352" s="208"/>
      <c r="CE352" s="208"/>
      <c r="CF352" s="208"/>
      <c r="CG352" s="208"/>
      <c r="CH352" s="208"/>
      <c r="CI352" s="208"/>
      <c r="CJ352" s="208"/>
      <c r="CK352" s="208"/>
      <c r="CL352" s="208"/>
      <c r="CM352" s="208"/>
      <c r="CN352" s="208"/>
      <c r="CO352" s="208"/>
      <c r="CP352" s="208"/>
      <c r="CQ352" s="208"/>
      <c r="CR352" s="208"/>
      <c r="CS352" s="208"/>
      <c r="CT352" s="208"/>
      <c r="CU352" s="208"/>
      <c r="CV352" s="208"/>
      <c r="CW352" s="208"/>
      <c r="CX352" s="208"/>
      <c r="CY352" s="208"/>
      <c r="CZ352" s="208"/>
      <c r="DA352" s="208"/>
      <c r="DB352" s="208"/>
      <c r="DC352" s="208"/>
      <c r="DD352" s="208"/>
      <c r="DE352" s="208"/>
      <c r="DF352" s="208"/>
      <c r="DG352" s="208"/>
      <c r="DH352" s="208"/>
      <c r="DI352" s="208"/>
      <c r="DJ352" s="208"/>
      <c r="DK352" s="208"/>
      <c r="DL352" s="208"/>
      <c r="DM352" s="208"/>
      <c r="DN352" s="208"/>
      <c r="DO352" s="208"/>
      <c r="DP352" s="208"/>
      <c r="DQ352" s="208"/>
      <c r="DR352" s="208"/>
      <c r="DS352" s="208"/>
      <c r="DT352" s="208"/>
      <c r="DU352" s="208"/>
      <c r="DV352" s="208"/>
      <c r="DW352" s="208"/>
      <c r="DX352" s="208"/>
      <c r="DY352" s="208"/>
      <c r="DZ352" s="208"/>
      <c r="EA352" s="208"/>
      <c r="EB352" s="208"/>
      <c r="EC352" s="208"/>
      <c r="ED352" s="208"/>
      <c r="EE352" s="208"/>
      <c r="EF352" s="208"/>
      <c r="EG352" s="208"/>
      <c r="EH352" s="208"/>
      <c r="EI352" s="208"/>
      <c r="EJ352" s="208"/>
      <c r="EK352" s="208"/>
      <c r="EL352" s="208"/>
      <c r="EM352" s="208"/>
      <c r="EN352" s="208"/>
      <c r="EO352" s="208"/>
      <c r="EP352" s="208"/>
      <c r="EQ352" s="208"/>
      <c r="ER352" s="208"/>
      <c r="ES352" s="208"/>
      <c r="ET352" s="208"/>
      <c r="EU352" s="208"/>
      <c r="EV352" s="208"/>
      <c r="EW352" s="208"/>
      <c r="EX352" s="208"/>
      <c r="EY352" s="208"/>
      <c r="EZ352" s="208"/>
      <c r="FA352" s="208"/>
      <c r="FB352" s="208"/>
      <c r="FC352" s="208"/>
      <c r="FD352" s="208"/>
      <c r="FE352" s="208"/>
      <c r="FF352" s="208"/>
      <c r="FG352" s="208"/>
      <c r="FH352" s="208"/>
      <c r="FI352" s="208"/>
      <c r="FJ352" s="208"/>
      <c r="FK352" s="208"/>
      <c r="FL352" s="208"/>
      <c r="FM352" s="208"/>
      <c r="FN352" s="208"/>
      <c r="FO352" s="208"/>
      <c r="FP352" s="208"/>
      <c r="FQ352" s="208"/>
      <c r="FR352" s="208"/>
      <c r="FS352" s="208"/>
      <c r="FT352" s="208"/>
      <c r="FU352" s="208"/>
      <c r="FV352" s="208"/>
      <c r="FW352" s="208"/>
      <c r="FX352" s="208"/>
      <c r="FY352" s="208"/>
      <c r="FZ352" s="208"/>
      <c r="GA352" s="208"/>
      <c r="GB352" s="208"/>
      <c r="GC352" s="208"/>
      <c r="GD352" s="208"/>
      <c r="GE352" s="208"/>
      <c r="GF352" s="208"/>
      <c r="GG352" s="208"/>
      <c r="GH352" s="208"/>
      <c r="GI352" s="208"/>
      <c r="GJ352" s="208"/>
      <c r="GK352" s="208"/>
      <c r="GL352" s="208"/>
      <c r="GM352" s="208"/>
      <c r="GN352" s="208"/>
      <c r="GO352" s="208"/>
      <c r="GP352" s="208"/>
      <c r="GQ352" s="208"/>
      <c r="GR352" s="208"/>
      <c r="GS352" s="208"/>
      <c r="GT352" s="208"/>
      <c r="GU352" s="208"/>
      <c r="GV352" s="208"/>
      <c r="GW352" s="208"/>
      <c r="GX352" s="208"/>
      <c r="GY352" s="208"/>
      <c r="GZ352" s="208"/>
      <c r="HA352" s="208"/>
      <c r="HB352" s="208"/>
      <c r="HC352" s="208"/>
      <c r="HD352" s="208"/>
      <c r="HE352" s="208"/>
      <c r="HF352" s="208"/>
      <c r="HG352" s="208"/>
      <c r="HH352" s="208"/>
      <c r="HI352" s="208"/>
      <c r="HJ352" s="208"/>
      <c r="HK352" s="208"/>
      <c r="HL352" s="208"/>
      <c r="HM352" s="208"/>
      <c r="HN352" s="208"/>
      <c r="HO352" s="208"/>
      <c r="HP352" s="208"/>
      <c r="HQ352" s="208"/>
      <c r="HR352" s="208"/>
      <c r="HS352" s="208"/>
      <c r="HT352" s="208"/>
      <c r="HU352" s="208"/>
      <c r="HV352" s="208"/>
      <c r="HW352" s="208"/>
      <c r="HX352" s="208"/>
      <c r="HY352" s="208"/>
      <c r="HZ352" s="208"/>
      <c r="IA352" s="208"/>
      <c r="IB352" s="208"/>
      <c r="IC352" s="208"/>
      <c r="ID352" s="208"/>
      <c r="IE352" s="208"/>
      <c r="IF352" s="208"/>
      <c r="IG352" s="208"/>
      <c r="IH352" s="208"/>
      <c r="II352" s="208"/>
      <c r="IJ352" s="208"/>
      <c r="IK352" s="208"/>
      <c r="IL352" s="208"/>
    </row>
    <row r="353" s="2" customFormat="1" ht="18" customHeight="1" spans="1:246">
      <c r="A353" s="208"/>
      <c r="B353" s="210"/>
      <c r="C353" s="210"/>
      <c r="D353" s="210"/>
      <c r="E353" s="210"/>
      <c r="F353" s="211"/>
      <c r="G353" s="208"/>
      <c r="H353" s="208"/>
      <c r="I353" s="208"/>
      <c r="J353" s="208"/>
      <c r="K353" s="208"/>
      <c r="L353" s="208"/>
      <c r="M353" s="208"/>
      <c r="N353" s="208"/>
      <c r="O353" s="208"/>
      <c r="P353" s="208"/>
      <c r="Q353" s="208"/>
      <c r="R353" s="208"/>
      <c r="S353" s="208"/>
      <c r="T353" s="208"/>
      <c r="U353" s="208"/>
      <c r="V353" s="208"/>
      <c r="W353" s="208"/>
      <c r="X353" s="208"/>
      <c r="Y353" s="208"/>
      <c r="Z353" s="208"/>
      <c r="AA353" s="208"/>
      <c r="AB353" s="208"/>
      <c r="AC353" s="208"/>
      <c r="AD353" s="208"/>
      <c r="AE353" s="208"/>
      <c r="AF353" s="208"/>
      <c r="AG353" s="208"/>
      <c r="AH353" s="208"/>
      <c r="AI353" s="208"/>
      <c r="AJ353" s="208"/>
      <c r="AK353" s="208"/>
      <c r="AL353" s="208"/>
      <c r="AM353" s="208"/>
      <c r="AN353" s="208"/>
      <c r="AO353" s="208"/>
      <c r="AP353" s="208"/>
      <c r="AQ353" s="208"/>
      <c r="AR353" s="208"/>
      <c r="AS353" s="208"/>
      <c r="AT353" s="208"/>
      <c r="AU353" s="208"/>
      <c r="AV353" s="208"/>
      <c r="AW353" s="208"/>
      <c r="AX353" s="208"/>
      <c r="AY353" s="208"/>
      <c r="AZ353" s="208"/>
      <c r="BA353" s="208"/>
      <c r="BB353" s="208"/>
      <c r="BC353" s="208"/>
      <c r="BD353" s="208"/>
      <c r="BE353" s="208"/>
      <c r="BF353" s="208"/>
      <c r="BG353" s="208"/>
      <c r="BH353" s="208"/>
      <c r="BI353" s="208"/>
      <c r="BJ353" s="208"/>
      <c r="BK353" s="208"/>
      <c r="BL353" s="208"/>
      <c r="BM353" s="208"/>
      <c r="BN353" s="208"/>
      <c r="BO353" s="208"/>
      <c r="BP353" s="208"/>
      <c r="BQ353" s="208"/>
      <c r="BR353" s="208"/>
      <c r="BS353" s="208"/>
      <c r="BT353" s="208"/>
      <c r="BU353" s="208"/>
      <c r="BV353" s="208"/>
      <c r="BW353" s="208"/>
      <c r="BX353" s="208"/>
      <c r="BY353" s="208"/>
      <c r="BZ353" s="208"/>
      <c r="CA353" s="208"/>
      <c r="CB353" s="208"/>
      <c r="CC353" s="208"/>
      <c r="CD353" s="208"/>
      <c r="CE353" s="208"/>
      <c r="CF353" s="208"/>
      <c r="CG353" s="208"/>
      <c r="CH353" s="208"/>
      <c r="CI353" s="208"/>
      <c r="CJ353" s="208"/>
      <c r="CK353" s="208"/>
      <c r="CL353" s="208"/>
      <c r="CM353" s="208"/>
      <c r="CN353" s="208"/>
      <c r="CO353" s="208"/>
      <c r="CP353" s="208"/>
      <c r="CQ353" s="208"/>
      <c r="CR353" s="208"/>
      <c r="CS353" s="208"/>
      <c r="CT353" s="208"/>
      <c r="CU353" s="208"/>
      <c r="CV353" s="208"/>
      <c r="CW353" s="208"/>
      <c r="CX353" s="208"/>
      <c r="CY353" s="208"/>
      <c r="CZ353" s="208"/>
      <c r="DA353" s="208"/>
      <c r="DB353" s="208"/>
      <c r="DC353" s="208"/>
      <c r="DD353" s="208"/>
      <c r="DE353" s="208"/>
      <c r="DF353" s="208"/>
      <c r="DG353" s="208"/>
      <c r="DH353" s="208"/>
      <c r="DI353" s="208"/>
      <c r="DJ353" s="208"/>
      <c r="DK353" s="208"/>
      <c r="DL353" s="208"/>
      <c r="DM353" s="208"/>
      <c r="DN353" s="208"/>
      <c r="DO353" s="208"/>
      <c r="DP353" s="208"/>
      <c r="DQ353" s="208"/>
      <c r="DR353" s="208"/>
      <c r="DS353" s="208"/>
      <c r="DT353" s="208"/>
      <c r="DU353" s="208"/>
      <c r="DV353" s="208"/>
      <c r="DW353" s="208"/>
      <c r="DX353" s="208"/>
      <c r="DY353" s="208"/>
      <c r="DZ353" s="208"/>
      <c r="EA353" s="208"/>
      <c r="EB353" s="208"/>
      <c r="EC353" s="208"/>
      <c r="ED353" s="208"/>
      <c r="EE353" s="208"/>
      <c r="EF353" s="208"/>
      <c r="EG353" s="208"/>
      <c r="EH353" s="208"/>
      <c r="EI353" s="208"/>
      <c r="EJ353" s="208"/>
      <c r="EK353" s="208"/>
      <c r="EL353" s="208"/>
      <c r="EM353" s="208"/>
      <c r="EN353" s="208"/>
      <c r="EO353" s="208"/>
      <c r="EP353" s="208"/>
      <c r="EQ353" s="208"/>
      <c r="ER353" s="208"/>
      <c r="ES353" s="208"/>
      <c r="ET353" s="208"/>
      <c r="EU353" s="208"/>
      <c r="EV353" s="208"/>
      <c r="EW353" s="208"/>
      <c r="EX353" s="208"/>
      <c r="EY353" s="208"/>
      <c r="EZ353" s="208"/>
      <c r="FA353" s="208"/>
      <c r="FB353" s="208"/>
      <c r="FC353" s="208"/>
      <c r="FD353" s="208"/>
      <c r="FE353" s="208"/>
      <c r="FF353" s="208"/>
      <c r="FG353" s="208"/>
      <c r="FH353" s="208"/>
      <c r="FI353" s="208"/>
      <c r="FJ353" s="208"/>
      <c r="FK353" s="208"/>
      <c r="FL353" s="208"/>
      <c r="FM353" s="208"/>
      <c r="FN353" s="208"/>
      <c r="FO353" s="208"/>
      <c r="FP353" s="208"/>
      <c r="FQ353" s="208"/>
      <c r="FR353" s="208"/>
      <c r="FS353" s="208"/>
      <c r="FT353" s="208"/>
      <c r="FU353" s="208"/>
      <c r="FV353" s="208"/>
      <c r="FW353" s="208"/>
      <c r="FX353" s="208"/>
      <c r="FY353" s="208"/>
      <c r="FZ353" s="208"/>
      <c r="GA353" s="208"/>
      <c r="GB353" s="208"/>
      <c r="GC353" s="208"/>
      <c r="GD353" s="208"/>
      <c r="GE353" s="208"/>
      <c r="GF353" s="208"/>
      <c r="GG353" s="208"/>
      <c r="GH353" s="208"/>
      <c r="GI353" s="208"/>
      <c r="GJ353" s="208"/>
      <c r="GK353" s="208"/>
      <c r="GL353" s="208"/>
      <c r="GM353" s="208"/>
      <c r="GN353" s="208"/>
      <c r="GO353" s="208"/>
      <c r="GP353" s="208"/>
      <c r="GQ353" s="208"/>
      <c r="GR353" s="208"/>
      <c r="GS353" s="208"/>
      <c r="GT353" s="208"/>
      <c r="GU353" s="208"/>
      <c r="GV353" s="208"/>
      <c r="GW353" s="208"/>
      <c r="GX353" s="208"/>
      <c r="GY353" s="208"/>
      <c r="GZ353" s="208"/>
      <c r="HA353" s="208"/>
      <c r="HB353" s="208"/>
      <c r="HC353" s="208"/>
      <c r="HD353" s="208"/>
      <c r="HE353" s="208"/>
      <c r="HF353" s="208"/>
      <c r="HG353" s="208"/>
      <c r="HH353" s="208"/>
      <c r="HI353" s="208"/>
      <c r="HJ353" s="208"/>
      <c r="HK353" s="208"/>
      <c r="HL353" s="208"/>
      <c r="HM353" s="208"/>
      <c r="HN353" s="208"/>
      <c r="HO353" s="208"/>
      <c r="HP353" s="208"/>
      <c r="HQ353" s="208"/>
      <c r="HR353" s="208"/>
      <c r="HS353" s="208"/>
      <c r="HT353" s="208"/>
      <c r="HU353" s="208"/>
      <c r="HV353" s="208"/>
      <c r="HW353" s="208"/>
      <c r="HX353" s="208"/>
      <c r="HY353" s="208"/>
      <c r="HZ353" s="208"/>
      <c r="IA353" s="208"/>
      <c r="IB353" s="208"/>
      <c r="IC353" s="208"/>
      <c r="ID353" s="208"/>
      <c r="IE353" s="208"/>
      <c r="IF353" s="208"/>
      <c r="IG353" s="208"/>
      <c r="IH353" s="208"/>
      <c r="II353" s="208"/>
      <c r="IJ353" s="208"/>
      <c r="IK353" s="208"/>
      <c r="IL353" s="208"/>
    </row>
    <row r="354" s="2" customFormat="1" ht="18" customHeight="1" spans="1:246">
      <c r="A354" s="208"/>
      <c r="B354" s="210"/>
      <c r="C354" s="210"/>
      <c r="D354" s="210"/>
      <c r="E354" s="210"/>
      <c r="F354" s="211"/>
      <c r="G354" s="208"/>
      <c r="H354" s="208"/>
      <c r="I354" s="208"/>
      <c r="J354" s="208"/>
      <c r="K354" s="208"/>
      <c r="L354" s="208"/>
      <c r="M354" s="208"/>
      <c r="N354" s="208"/>
      <c r="O354" s="208"/>
      <c r="P354" s="208"/>
      <c r="Q354" s="208"/>
      <c r="R354" s="208"/>
      <c r="S354" s="208"/>
      <c r="T354" s="208"/>
      <c r="U354" s="208"/>
      <c r="V354" s="208"/>
      <c r="W354" s="208"/>
      <c r="X354" s="208"/>
      <c r="Y354" s="208"/>
      <c r="Z354" s="208"/>
      <c r="AA354" s="208"/>
      <c r="AB354" s="208"/>
      <c r="AC354" s="208"/>
      <c r="AD354" s="208"/>
      <c r="AE354" s="208"/>
      <c r="AF354" s="208"/>
      <c r="AG354" s="208"/>
      <c r="AH354" s="208"/>
      <c r="AI354" s="208"/>
      <c r="AJ354" s="208"/>
      <c r="AK354" s="208"/>
      <c r="AL354" s="208"/>
      <c r="AM354" s="208"/>
      <c r="AN354" s="208"/>
      <c r="AO354" s="208"/>
      <c r="AP354" s="208"/>
      <c r="AQ354" s="208"/>
      <c r="AR354" s="208"/>
      <c r="AS354" s="208"/>
      <c r="AT354" s="208"/>
      <c r="AU354" s="208"/>
      <c r="AV354" s="208"/>
      <c r="AW354" s="208"/>
      <c r="AX354" s="208"/>
      <c r="AY354" s="208"/>
      <c r="AZ354" s="208"/>
      <c r="BA354" s="208"/>
      <c r="BB354" s="208"/>
      <c r="BC354" s="208"/>
      <c r="BD354" s="208"/>
      <c r="BE354" s="208"/>
      <c r="BF354" s="208"/>
      <c r="BG354" s="208"/>
      <c r="BH354" s="208"/>
      <c r="BI354" s="208"/>
      <c r="BJ354" s="208"/>
      <c r="BK354" s="208"/>
      <c r="BL354" s="208"/>
      <c r="BM354" s="208"/>
      <c r="BN354" s="208"/>
      <c r="BO354" s="208"/>
      <c r="BP354" s="208"/>
      <c r="BQ354" s="208"/>
      <c r="BR354" s="208"/>
      <c r="BS354" s="208"/>
      <c r="BT354" s="208"/>
      <c r="BU354" s="208"/>
      <c r="BV354" s="208"/>
      <c r="BW354" s="208"/>
      <c r="BX354" s="208"/>
      <c r="BY354" s="208"/>
      <c r="BZ354" s="208"/>
      <c r="CA354" s="208"/>
      <c r="CB354" s="208"/>
      <c r="CC354" s="208"/>
      <c r="CD354" s="208"/>
      <c r="CE354" s="208"/>
      <c r="CF354" s="208"/>
      <c r="CG354" s="208"/>
      <c r="CH354" s="208"/>
      <c r="CI354" s="208"/>
      <c r="CJ354" s="208"/>
      <c r="CK354" s="208"/>
      <c r="CL354" s="208"/>
      <c r="CM354" s="208"/>
      <c r="CN354" s="208"/>
      <c r="CO354" s="208"/>
      <c r="CP354" s="208"/>
      <c r="CQ354" s="208"/>
      <c r="CR354" s="208"/>
      <c r="CS354" s="208"/>
      <c r="CT354" s="208"/>
      <c r="CU354" s="208"/>
      <c r="CV354" s="208"/>
      <c r="CW354" s="208"/>
      <c r="CX354" s="208"/>
      <c r="CY354" s="208"/>
      <c r="CZ354" s="208"/>
      <c r="DA354" s="208"/>
      <c r="DB354" s="208"/>
      <c r="DC354" s="208"/>
      <c r="DD354" s="208"/>
      <c r="DE354" s="208"/>
      <c r="DF354" s="208"/>
      <c r="DG354" s="208"/>
      <c r="DH354" s="208"/>
      <c r="DI354" s="208"/>
      <c r="DJ354" s="208"/>
      <c r="DK354" s="208"/>
      <c r="DL354" s="208"/>
      <c r="DM354" s="208"/>
      <c r="DN354" s="208"/>
      <c r="DO354" s="208"/>
      <c r="DP354" s="208"/>
      <c r="DQ354" s="208"/>
      <c r="DR354" s="208"/>
      <c r="DS354" s="208"/>
      <c r="DT354" s="208"/>
      <c r="DU354" s="208"/>
      <c r="DV354" s="208"/>
      <c r="DW354" s="208"/>
      <c r="DX354" s="208"/>
      <c r="DY354" s="208"/>
      <c r="DZ354" s="208"/>
      <c r="EA354" s="208"/>
      <c r="EB354" s="208"/>
      <c r="EC354" s="208"/>
      <c r="ED354" s="208"/>
      <c r="EE354" s="208"/>
      <c r="EF354" s="208"/>
      <c r="EG354" s="208"/>
      <c r="EH354" s="208"/>
      <c r="EI354" s="208"/>
      <c r="EJ354" s="208"/>
      <c r="EK354" s="208"/>
      <c r="EL354" s="208"/>
      <c r="EM354" s="208"/>
      <c r="EN354" s="208"/>
      <c r="EO354" s="208"/>
      <c r="EP354" s="208"/>
      <c r="EQ354" s="208"/>
      <c r="ER354" s="208"/>
      <c r="ES354" s="208"/>
      <c r="ET354" s="208"/>
      <c r="EU354" s="208"/>
      <c r="EV354" s="208"/>
      <c r="EW354" s="208"/>
      <c r="EX354" s="208"/>
      <c r="EY354" s="208"/>
      <c r="EZ354" s="208"/>
      <c r="FA354" s="208"/>
      <c r="FB354" s="208"/>
      <c r="FC354" s="208"/>
      <c r="FD354" s="208"/>
      <c r="FE354" s="208"/>
      <c r="FF354" s="208"/>
      <c r="FG354" s="208"/>
      <c r="FH354" s="208"/>
      <c r="FI354" s="208"/>
      <c r="FJ354" s="208"/>
      <c r="FK354" s="208"/>
      <c r="FL354" s="208"/>
      <c r="FM354" s="208"/>
      <c r="FN354" s="208"/>
      <c r="FO354" s="208"/>
      <c r="FP354" s="208"/>
      <c r="FQ354" s="208"/>
      <c r="FR354" s="208"/>
      <c r="FS354" s="208"/>
      <c r="FT354" s="208"/>
      <c r="FU354" s="208"/>
      <c r="FV354" s="208"/>
      <c r="FW354" s="208"/>
      <c r="FX354" s="208"/>
      <c r="FY354" s="208"/>
      <c r="FZ354" s="208"/>
      <c r="GA354" s="208"/>
      <c r="GB354" s="208"/>
      <c r="GC354" s="208"/>
      <c r="GD354" s="208"/>
      <c r="GE354" s="208"/>
      <c r="GF354" s="208"/>
      <c r="GG354" s="208"/>
      <c r="GH354" s="208"/>
      <c r="GI354" s="208"/>
      <c r="GJ354" s="208"/>
      <c r="GK354" s="208"/>
      <c r="GL354" s="208"/>
      <c r="GM354" s="208"/>
      <c r="GN354" s="208"/>
      <c r="GO354" s="208"/>
      <c r="GP354" s="208"/>
      <c r="GQ354" s="208"/>
      <c r="GR354" s="208"/>
      <c r="GS354" s="208"/>
      <c r="GT354" s="208"/>
      <c r="GU354" s="208"/>
      <c r="GV354" s="208"/>
      <c r="GW354" s="208"/>
      <c r="GX354" s="208"/>
      <c r="GY354" s="208"/>
      <c r="GZ354" s="208"/>
      <c r="HA354" s="208"/>
      <c r="HB354" s="208"/>
      <c r="HC354" s="208"/>
      <c r="HD354" s="208"/>
      <c r="HE354" s="208"/>
      <c r="HF354" s="208"/>
      <c r="HG354" s="208"/>
      <c r="HH354" s="208"/>
      <c r="HI354" s="208"/>
      <c r="HJ354" s="208"/>
      <c r="HK354" s="208"/>
      <c r="HL354" s="208"/>
      <c r="HM354" s="208"/>
      <c r="HN354" s="208"/>
      <c r="HO354" s="208"/>
      <c r="HP354" s="208"/>
      <c r="HQ354" s="208"/>
      <c r="HR354" s="208"/>
      <c r="HS354" s="208"/>
      <c r="HT354" s="208"/>
      <c r="HU354" s="208"/>
      <c r="HV354" s="208"/>
      <c r="HW354" s="208"/>
      <c r="HX354" s="208"/>
      <c r="HY354" s="208"/>
      <c r="HZ354" s="208"/>
      <c r="IA354" s="208"/>
      <c r="IB354" s="208"/>
      <c r="IC354" s="208"/>
      <c r="ID354" s="208"/>
      <c r="IE354" s="208"/>
      <c r="IF354" s="208"/>
      <c r="IG354" s="208"/>
      <c r="IH354" s="208"/>
      <c r="II354" s="208"/>
      <c r="IJ354" s="208"/>
      <c r="IK354" s="208"/>
      <c r="IL354" s="208"/>
    </row>
    <row r="355" s="2" customFormat="1" ht="18" customHeight="1" spans="1:246">
      <c r="A355" s="208"/>
      <c r="B355" s="210"/>
      <c r="C355" s="210"/>
      <c r="D355" s="210"/>
      <c r="E355" s="210"/>
      <c r="F355" s="211"/>
      <c r="G355" s="208"/>
      <c r="H355" s="208"/>
      <c r="I355" s="208"/>
      <c r="J355" s="208"/>
      <c r="K355" s="208"/>
      <c r="L355" s="208"/>
      <c r="M355" s="208"/>
      <c r="N355" s="208"/>
      <c r="O355" s="208"/>
      <c r="P355" s="208"/>
      <c r="Q355" s="208"/>
      <c r="R355" s="208"/>
      <c r="S355" s="208"/>
      <c r="T355" s="208"/>
      <c r="U355" s="208"/>
      <c r="V355" s="208"/>
      <c r="W355" s="208"/>
      <c r="X355" s="208"/>
      <c r="Y355" s="208"/>
      <c r="Z355" s="208"/>
      <c r="AA355" s="208"/>
      <c r="AB355" s="208"/>
      <c r="AC355" s="208"/>
      <c r="AD355" s="208"/>
      <c r="AE355" s="208"/>
      <c r="AF355" s="208"/>
      <c r="AG355" s="208"/>
      <c r="AH355" s="208"/>
      <c r="AI355" s="208"/>
      <c r="AJ355" s="208"/>
      <c r="AK355" s="208"/>
      <c r="AL355" s="208"/>
      <c r="AM355" s="208"/>
      <c r="AN355" s="208"/>
      <c r="AO355" s="208"/>
      <c r="AP355" s="208"/>
      <c r="AQ355" s="208"/>
      <c r="AR355" s="208"/>
      <c r="AS355" s="208"/>
      <c r="AT355" s="208"/>
      <c r="AU355" s="208"/>
      <c r="AV355" s="208"/>
      <c r="AW355" s="208"/>
      <c r="AX355" s="208"/>
      <c r="AY355" s="208"/>
      <c r="AZ355" s="208"/>
      <c r="BA355" s="208"/>
      <c r="BB355" s="208"/>
      <c r="BC355" s="208"/>
      <c r="BD355" s="208"/>
      <c r="BE355" s="208"/>
      <c r="BF355" s="208"/>
      <c r="BG355" s="208"/>
      <c r="BH355" s="208"/>
      <c r="BI355" s="208"/>
      <c r="BJ355" s="208"/>
      <c r="BK355" s="208"/>
      <c r="BL355" s="208"/>
      <c r="BM355" s="208"/>
      <c r="BN355" s="208"/>
      <c r="BO355" s="208"/>
      <c r="BP355" s="208"/>
      <c r="BQ355" s="208"/>
      <c r="BR355" s="208"/>
      <c r="BS355" s="208"/>
      <c r="BT355" s="208"/>
      <c r="BU355" s="208"/>
      <c r="BV355" s="208"/>
      <c r="BW355" s="208"/>
      <c r="BX355" s="208"/>
      <c r="BY355" s="208"/>
      <c r="BZ355" s="208"/>
      <c r="CA355" s="208"/>
      <c r="CB355" s="208"/>
      <c r="CC355" s="208"/>
      <c r="CD355" s="208"/>
      <c r="CE355" s="208"/>
      <c r="CF355" s="208"/>
      <c r="CG355" s="208"/>
      <c r="CH355" s="208"/>
      <c r="CI355" s="208"/>
      <c r="CJ355" s="208"/>
      <c r="CK355" s="208"/>
      <c r="CL355" s="208"/>
      <c r="CM355" s="208"/>
      <c r="CN355" s="208"/>
      <c r="CO355" s="208"/>
      <c r="CP355" s="208"/>
      <c r="CQ355" s="208"/>
      <c r="CR355" s="208"/>
      <c r="CS355" s="208"/>
      <c r="CT355" s="208"/>
      <c r="CU355" s="208"/>
      <c r="CV355" s="208"/>
      <c r="CW355" s="208"/>
      <c r="CX355" s="208"/>
      <c r="CY355" s="208"/>
      <c r="CZ355" s="208"/>
      <c r="DA355" s="208"/>
      <c r="DB355" s="208"/>
      <c r="DC355" s="208"/>
      <c r="DD355" s="208"/>
      <c r="DE355" s="208"/>
      <c r="DF355" s="208"/>
      <c r="DG355" s="208"/>
      <c r="DH355" s="208"/>
      <c r="DI355" s="208"/>
      <c r="DJ355" s="208"/>
      <c r="DK355" s="208"/>
      <c r="DL355" s="208"/>
      <c r="DM355" s="208"/>
      <c r="DN355" s="208"/>
      <c r="DO355" s="208"/>
      <c r="DP355" s="208"/>
      <c r="DQ355" s="208"/>
      <c r="DR355" s="208"/>
      <c r="DS355" s="208"/>
      <c r="DT355" s="208"/>
      <c r="DU355" s="208"/>
      <c r="DV355" s="208"/>
      <c r="DW355" s="208"/>
      <c r="DX355" s="208"/>
      <c r="DY355" s="208"/>
      <c r="DZ355" s="208"/>
      <c r="EA355" s="208"/>
      <c r="EB355" s="208"/>
      <c r="EC355" s="208"/>
      <c r="ED355" s="208"/>
      <c r="EE355" s="208"/>
      <c r="EF355" s="208"/>
      <c r="EG355" s="208"/>
      <c r="EH355" s="208"/>
      <c r="EI355" s="208"/>
      <c r="EJ355" s="208"/>
      <c r="EK355" s="208"/>
      <c r="EL355" s="208"/>
      <c r="EM355" s="208"/>
      <c r="EN355" s="208"/>
      <c r="EO355" s="208"/>
      <c r="EP355" s="208"/>
      <c r="EQ355" s="208"/>
      <c r="ER355" s="208"/>
      <c r="ES355" s="208"/>
      <c r="ET355" s="208"/>
      <c r="EU355" s="208"/>
      <c r="EV355" s="208"/>
      <c r="EW355" s="208"/>
      <c r="EX355" s="208"/>
      <c r="EY355" s="208"/>
      <c r="EZ355" s="208"/>
      <c r="FA355" s="208"/>
      <c r="FB355" s="208"/>
      <c r="FC355" s="208"/>
      <c r="FD355" s="208"/>
      <c r="FE355" s="208"/>
      <c r="FF355" s="208"/>
      <c r="FG355" s="208"/>
      <c r="FH355" s="208"/>
      <c r="FI355" s="208"/>
      <c r="FJ355" s="208"/>
      <c r="FK355" s="208"/>
      <c r="FL355" s="208"/>
      <c r="FM355" s="208"/>
      <c r="FN355" s="208"/>
      <c r="FO355" s="208"/>
      <c r="FP355" s="208"/>
      <c r="FQ355" s="208"/>
      <c r="FR355" s="208"/>
      <c r="FS355" s="208"/>
      <c r="FT355" s="208"/>
      <c r="FU355" s="208"/>
      <c r="FV355" s="208"/>
      <c r="FW355" s="208"/>
      <c r="FX355" s="208"/>
      <c r="FY355" s="208"/>
      <c r="FZ355" s="208"/>
      <c r="GA355" s="208"/>
      <c r="GB355" s="208"/>
      <c r="GC355" s="208"/>
      <c r="GD355" s="208"/>
      <c r="GE355" s="208"/>
      <c r="GF355" s="208"/>
      <c r="GG355" s="208"/>
      <c r="GH355" s="208"/>
      <c r="GI355" s="208"/>
      <c r="GJ355" s="208"/>
      <c r="GK355" s="208"/>
      <c r="GL355" s="208"/>
      <c r="GM355" s="208"/>
      <c r="GN355" s="208"/>
      <c r="GO355" s="208"/>
      <c r="GP355" s="208"/>
      <c r="GQ355" s="208"/>
      <c r="GR355" s="208"/>
      <c r="GS355" s="208"/>
      <c r="GT355" s="208"/>
      <c r="GU355" s="208"/>
      <c r="GV355" s="208"/>
      <c r="GW355" s="208"/>
      <c r="GX355" s="208"/>
      <c r="GY355" s="208"/>
      <c r="GZ355" s="208"/>
      <c r="HA355" s="208"/>
      <c r="HB355" s="208"/>
      <c r="HC355" s="208"/>
      <c r="HD355" s="208"/>
      <c r="HE355" s="208"/>
      <c r="HF355" s="208"/>
      <c r="HG355" s="208"/>
      <c r="HH355" s="208"/>
      <c r="HI355" s="208"/>
      <c r="HJ355" s="208"/>
      <c r="HK355" s="208"/>
      <c r="HL355" s="208"/>
      <c r="HM355" s="208"/>
      <c r="HN355" s="208"/>
      <c r="HO355" s="208"/>
      <c r="HP355" s="208"/>
      <c r="HQ355" s="208"/>
      <c r="HR355" s="208"/>
      <c r="HS355" s="208"/>
      <c r="HT355" s="208"/>
      <c r="HU355" s="208"/>
      <c r="HV355" s="208"/>
      <c r="HW355" s="208"/>
      <c r="HX355" s="208"/>
      <c r="HY355" s="208"/>
      <c r="HZ355" s="208"/>
      <c r="IA355" s="208"/>
      <c r="IB355" s="208"/>
      <c r="IC355" s="208"/>
      <c r="ID355" s="208"/>
      <c r="IE355" s="208"/>
      <c r="IF355" s="208"/>
      <c r="IG355" s="208"/>
      <c r="IH355" s="208"/>
      <c r="II355" s="208"/>
      <c r="IJ355" s="208"/>
      <c r="IK355" s="208"/>
      <c r="IL355" s="208"/>
    </row>
    <row r="356" s="2" customFormat="1" ht="18" customHeight="1" spans="1:246">
      <c r="A356" s="208"/>
      <c r="B356" s="210"/>
      <c r="C356" s="210"/>
      <c r="D356" s="210"/>
      <c r="E356" s="210"/>
      <c r="F356" s="211"/>
      <c r="G356" s="208"/>
      <c r="H356" s="208"/>
      <c r="I356" s="208"/>
      <c r="J356" s="208"/>
      <c r="K356" s="208"/>
      <c r="L356" s="208"/>
      <c r="M356" s="208"/>
      <c r="N356" s="208"/>
      <c r="O356" s="208"/>
      <c r="P356" s="208"/>
      <c r="Q356" s="208"/>
      <c r="R356" s="208"/>
      <c r="S356" s="208"/>
      <c r="T356" s="208"/>
      <c r="U356" s="208"/>
      <c r="V356" s="208"/>
      <c r="W356" s="208"/>
      <c r="X356" s="208"/>
      <c r="Y356" s="208"/>
      <c r="Z356" s="208"/>
      <c r="AA356" s="208"/>
      <c r="AB356" s="208"/>
      <c r="AC356" s="208"/>
      <c r="AD356" s="208"/>
      <c r="AE356" s="208"/>
      <c r="AF356" s="208"/>
      <c r="AG356" s="208"/>
      <c r="AH356" s="208"/>
      <c r="AI356" s="208"/>
      <c r="AJ356" s="208"/>
      <c r="AK356" s="208"/>
      <c r="AL356" s="208"/>
      <c r="AM356" s="208"/>
      <c r="AN356" s="208"/>
      <c r="AO356" s="208"/>
      <c r="AP356" s="208"/>
      <c r="AQ356" s="208"/>
      <c r="AR356" s="208"/>
      <c r="AS356" s="208"/>
      <c r="AT356" s="208"/>
      <c r="AU356" s="208"/>
      <c r="AV356" s="208"/>
      <c r="AW356" s="208"/>
      <c r="AX356" s="208"/>
      <c r="AY356" s="208"/>
      <c r="AZ356" s="208"/>
      <c r="BA356" s="208"/>
      <c r="BB356" s="208"/>
      <c r="BC356" s="208"/>
      <c r="BD356" s="208"/>
      <c r="BE356" s="208"/>
      <c r="BF356" s="208"/>
      <c r="BG356" s="208"/>
      <c r="BH356" s="208"/>
      <c r="BI356" s="208"/>
      <c r="BJ356" s="208"/>
      <c r="BK356" s="208"/>
      <c r="BL356" s="208"/>
      <c r="BM356" s="208"/>
      <c r="BN356" s="208"/>
      <c r="BO356" s="208"/>
      <c r="BP356" s="208"/>
      <c r="BQ356" s="208"/>
      <c r="BR356" s="208"/>
      <c r="BS356" s="208"/>
      <c r="BT356" s="208"/>
      <c r="BU356" s="208"/>
      <c r="BV356" s="208"/>
      <c r="BW356" s="208"/>
      <c r="BX356" s="208"/>
      <c r="BY356" s="208"/>
      <c r="BZ356" s="208"/>
      <c r="CA356" s="208"/>
      <c r="CB356" s="208"/>
      <c r="CC356" s="208"/>
      <c r="CD356" s="208"/>
      <c r="CE356" s="208"/>
      <c r="CF356" s="208"/>
      <c r="CG356" s="208"/>
      <c r="CH356" s="208"/>
      <c r="CI356" s="208"/>
      <c r="CJ356" s="208"/>
      <c r="CK356" s="208"/>
      <c r="CL356" s="208"/>
      <c r="CM356" s="208"/>
      <c r="CN356" s="208"/>
      <c r="CO356" s="208"/>
      <c r="CP356" s="208"/>
      <c r="CQ356" s="208"/>
      <c r="CR356" s="208"/>
      <c r="CS356" s="208"/>
      <c r="CT356" s="208"/>
      <c r="CU356" s="208"/>
      <c r="CV356" s="208"/>
      <c r="CW356" s="208"/>
      <c r="CX356" s="208"/>
      <c r="CY356" s="208"/>
      <c r="CZ356" s="208"/>
      <c r="DA356" s="208"/>
      <c r="DB356" s="208"/>
      <c r="DC356" s="208"/>
      <c r="DD356" s="208"/>
      <c r="DE356" s="208"/>
      <c r="DF356" s="208"/>
      <c r="DG356" s="208"/>
      <c r="DH356" s="208"/>
      <c r="DI356" s="208"/>
      <c r="DJ356" s="208"/>
      <c r="DK356" s="208"/>
      <c r="DL356" s="208"/>
      <c r="DM356" s="208"/>
      <c r="DN356" s="208"/>
      <c r="DO356" s="208"/>
      <c r="DP356" s="208"/>
      <c r="DQ356" s="208"/>
      <c r="DR356" s="208"/>
      <c r="DS356" s="208"/>
      <c r="DT356" s="208"/>
      <c r="DU356" s="208"/>
      <c r="DV356" s="208"/>
      <c r="DW356" s="208"/>
      <c r="DX356" s="208"/>
      <c r="DY356" s="208"/>
      <c r="DZ356" s="208"/>
      <c r="EA356" s="208"/>
      <c r="EB356" s="208"/>
      <c r="EC356" s="208"/>
      <c r="ED356" s="208"/>
      <c r="EE356" s="208"/>
      <c r="EF356" s="208"/>
      <c r="EG356" s="208"/>
      <c r="EH356" s="208"/>
      <c r="EI356" s="208"/>
      <c r="EJ356" s="208"/>
      <c r="EK356" s="208"/>
      <c r="EL356" s="208"/>
      <c r="EM356" s="208"/>
      <c r="EN356" s="208"/>
      <c r="EO356" s="208"/>
      <c r="EP356" s="208"/>
      <c r="EQ356" s="208"/>
      <c r="ER356" s="208"/>
      <c r="ES356" s="208"/>
      <c r="ET356" s="208"/>
      <c r="EU356" s="208"/>
      <c r="EV356" s="208"/>
      <c r="EW356" s="208"/>
      <c r="EX356" s="208"/>
      <c r="EY356" s="208"/>
      <c r="EZ356" s="208"/>
      <c r="FA356" s="208"/>
      <c r="FB356" s="208"/>
      <c r="FC356" s="208"/>
      <c r="FD356" s="208"/>
      <c r="FE356" s="208"/>
      <c r="FF356" s="208"/>
      <c r="FG356" s="208"/>
      <c r="FH356" s="208"/>
      <c r="FI356" s="208"/>
      <c r="FJ356" s="208"/>
      <c r="FK356" s="208"/>
      <c r="FL356" s="208"/>
      <c r="FM356" s="208"/>
      <c r="FN356" s="208"/>
      <c r="FO356" s="208"/>
      <c r="FP356" s="208"/>
      <c r="FQ356" s="208"/>
      <c r="FR356" s="208"/>
      <c r="FS356" s="208"/>
      <c r="FT356" s="208"/>
      <c r="FU356" s="208"/>
      <c r="FV356" s="208"/>
      <c r="FW356" s="208"/>
      <c r="FX356" s="208"/>
      <c r="FY356" s="208"/>
      <c r="FZ356" s="208"/>
      <c r="GA356" s="208"/>
      <c r="GB356" s="208"/>
      <c r="GC356" s="208"/>
      <c r="GD356" s="208"/>
      <c r="GE356" s="208"/>
      <c r="GF356" s="208"/>
      <c r="GG356" s="208"/>
      <c r="GH356" s="208"/>
      <c r="GI356" s="208"/>
      <c r="GJ356" s="208"/>
      <c r="GK356" s="208"/>
      <c r="GL356" s="208"/>
      <c r="GM356" s="208"/>
      <c r="GN356" s="208"/>
      <c r="GO356" s="208"/>
      <c r="GP356" s="208"/>
      <c r="GQ356" s="208"/>
      <c r="GR356" s="208"/>
      <c r="GS356" s="208"/>
      <c r="GT356" s="208"/>
      <c r="GU356" s="208"/>
      <c r="GV356" s="208"/>
      <c r="GW356" s="208"/>
      <c r="GX356" s="208"/>
      <c r="GY356" s="208"/>
      <c r="GZ356" s="208"/>
      <c r="HA356" s="208"/>
      <c r="HB356" s="208"/>
      <c r="HC356" s="208"/>
      <c r="HD356" s="208"/>
      <c r="HE356" s="208"/>
      <c r="HF356" s="208"/>
      <c r="HG356" s="208"/>
      <c r="HH356" s="208"/>
      <c r="HI356" s="208"/>
      <c r="HJ356" s="208"/>
      <c r="HK356" s="208"/>
      <c r="HL356" s="208"/>
      <c r="HM356" s="208"/>
      <c r="HN356" s="208"/>
      <c r="HO356" s="208"/>
      <c r="HP356" s="208"/>
      <c r="HQ356" s="208"/>
      <c r="HR356" s="208"/>
      <c r="HS356" s="208"/>
      <c r="HT356" s="208"/>
      <c r="HU356" s="208"/>
      <c r="HV356" s="208"/>
      <c r="HW356" s="208"/>
      <c r="HX356" s="208"/>
      <c r="HY356" s="208"/>
      <c r="HZ356" s="208"/>
      <c r="IA356" s="208"/>
      <c r="IB356" s="208"/>
      <c r="IC356" s="208"/>
      <c r="ID356" s="208"/>
      <c r="IE356" s="208"/>
      <c r="IF356" s="208"/>
      <c r="IG356" s="208"/>
      <c r="IH356" s="208"/>
      <c r="II356" s="208"/>
      <c r="IJ356" s="208"/>
      <c r="IK356" s="208"/>
      <c r="IL356" s="208"/>
    </row>
    <row r="357" s="2" customFormat="1" ht="18" customHeight="1" spans="1:246">
      <c r="A357" s="208"/>
      <c r="B357" s="210"/>
      <c r="C357" s="210"/>
      <c r="D357" s="210"/>
      <c r="E357" s="210"/>
      <c r="F357" s="211"/>
      <c r="G357" s="208"/>
      <c r="H357" s="208"/>
      <c r="I357" s="208"/>
      <c r="J357" s="208"/>
      <c r="K357" s="208"/>
      <c r="L357" s="208"/>
      <c r="M357" s="208"/>
      <c r="N357" s="208"/>
      <c r="O357" s="208"/>
      <c r="P357" s="208"/>
      <c r="Q357" s="208"/>
      <c r="R357" s="208"/>
      <c r="S357" s="208"/>
      <c r="T357" s="208"/>
      <c r="U357" s="208"/>
      <c r="V357" s="208"/>
      <c r="W357" s="208"/>
      <c r="X357" s="208"/>
      <c r="Y357" s="208"/>
      <c r="Z357" s="208"/>
      <c r="AA357" s="208"/>
      <c r="AB357" s="208"/>
      <c r="AC357" s="208"/>
      <c r="AD357" s="208"/>
      <c r="AE357" s="208"/>
      <c r="AF357" s="208"/>
      <c r="AG357" s="208"/>
      <c r="AH357" s="208"/>
      <c r="AI357" s="208"/>
      <c r="AJ357" s="208"/>
      <c r="AK357" s="208"/>
      <c r="AL357" s="208"/>
      <c r="AM357" s="208"/>
      <c r="AN357" s="208"/>
      <c r="AO357" s="208"/>
      <c r="AP357" s="208"/>
      <c r="AQ357" s="208"/>
      <c r="AR357" s="208"/>
      <c r="AS357" s="208"/>
      <c r="AT357" s="208"/>
      <c r="AU357" s="208"/>
      <c r="AV357" s="208"/>
      <c r="AW357" s="208"/>
      <c r="AX357" s="208"/>
      <c r="AY357" s="208"/>
      <c r="AZ357" s="208"/>
      <c r="BA357" s="208"/>
      <c r="BB357" s="208"/>
      <c r="BC357" s="208"/>
      <c r="BD357" s="208"/>
      <c r="BE357" s="208"/>
      <c r="BF357" s="208"/>
      <c r="BG357" s="208"/>
      <c r="BH357" s="208"/>
      <c r="BI357" s="208"/>
      <c r="BJ357" s="208"/>
      <c r="BK357" s="208"/>
      <c r="BL357" s="208"/>
      <c r="BM357" s="208"/>
      <c r="BN357" s="208"/>
      <c r="BO357" s="208"/>
      <c r="BP357" s="208"/>
      <c r="BQ357" s="208"/>
      <c r="BR357" s="208"/>
      <c r="BS357" s="208"/>
      <c r="BT357" s="208"/>
      <c r="BU357" s="208"/>
      <c r="BV357" s="208"/>
      <c r="BW357" s="208"/>
      <c r="BX357" s="208"/>
      <c r="BY357" s="208"/>
      <c r="BZ357" s="208"/>
      <c r="CA357" s="208"/>
      <c r="CB357" s="208"/>
      <c r="CC357" s="208"/>
      <c r="CD357" s="208"/>
      <c r="CE357" s="208"/>
      <c r="CF357" s="208"/>
      <c r="CG357" s="208"/>
      <c r="CH357" s="208"/>
      <c r="CI357" s="208"/>
      <c r="CJ357" s="208"/>
      <c r="CK357" s="208"/>
      <c r="CL357" s="208"/>
      <c r="CM357" s="208"/>
      <c r="CN357" s="208"/>
      <c r="CO357" s="208"/>
      <c r="CP357" s="208"/>
      <c r="CQ357" s="208"/>
      <c r="CR357" s="208"/>
      <c r="CS357" s="208"/>
      <c r="CT357" s="208"/>
      <c r="CU357" s="208"/>
      <c r="CV357" s="208"/>
      <c r="CW357" s="208"/>
      <c r="CX357" s="208"/>
      <c r="CY357" s="208"/>
      <c r="CZ357" s="208"/>
      <c r="DA357" s="208"/>
      <c r="DB357" s="208"/>
      <c r="DC357" s="208"/>
      <c r="DD357" s="208"/>
      <c r="DE357" s="208"/>
      <c r="DF357" s="208"/>
      <c r="DG357" s="208"/>
      <c r="DH357" s="208"/>
      <c r="DI357" s="208"/>
      <c r="DJ357" s="208"/>
      <c r="DK357" s="208"/>
      <c r="DL357" s="208"/>
      <c r="DM357" s="208"/>
      <c r="DN357" s="208"/>
      <c r="DO357" s="208"/>
      <c r="DP357" s="208"/>
      <c r="DQ357" s="208"/>
      <c r="DR357" s="208"/>
      <c r="DS357" s="208"/>
      <c r="DT357" s="208"/>
      <c r="DU357" s="208"/>
      <c r="DV357" s="208"/>
      <c r="DW357" s="208"/>
      <c r="DX357" s="208"/>
      <c r="DY357" s="208"/>
      <c r="DZ357" s="208"/>
      <c r="EA357" s="208"/>
      <c r="EB357" s="208"/>
      <c r="EC357" s="208"/>
      <c r="ED357" s="208"/>
      <c r="EE357" s="208"/>
      <c r="EF357" s="208"/>
      <c r="EG357" s="208"/>
      <c r="EH357" s="208"/>
      <c r="EI357" s="208"/>
      <c r="EJ357" s="208"/>
      <c r="EK357" s="208"/>
      <c r="EL357" s="208"/>
      <c r="EM357" s="208"/>
      <c r="EN357" s="208"/>
      <c r="EO357" s="208"/>
      <c r="EP357" s="208"/>
      <c r="EQ357" s="208"/>
      <c r="ER357" s="208"/>
      <c r="ES357" s="208"/>
      <c r="ET357" s="208"/>
      <c r="EU357" s="208"/>
      <c r="EV357" s="208"/>
      <c r="EW357" s="208"/>
      <c r="EX357" s="208"/>
      <c r="EY357" s="208"/>
      <c r="EZ357" s="208"/>
      <c r="FA357" s="208"/>
      <c r="FB357" s="208"/>
      <c r="FC357" s="208"/>
      <c r="FD357" s="208"/>
      <c r="FE357" s="208"/>
      <c r="FF357" s="208"/>
      <c r="FG357" s="208"/>
      <c r="FH357" s="208"/>
      <c r="FI357" s="208"/>
      <c r="FJ357" s="208"/>
      <c r="FK357" s="208"/>
      <c r="FL357" s="208"/>
      <c r="FM357" s="208"/>
      <c r="FN357" s="208"/>
      <c r="FO357" s="208"/>
      <c r="FP357" s="208"/>
      <c r="FQ357" s="208"/>
      <c r="FR357" s="208"/>
      <c r="FS357" s="208"/>
      <c r="FT357" s="208"/>
      <c r="FU357" s="208"/>
      <c r="FV357" s="208"/>
      <c r="FW357" s="208"/>
      <c r="FX357" s="208"/>
      <c r="FY357" s="208"/>
      <c r="FZ357" s="208"/>
      <c r="GA357" s="208"/>
      <c r="GB357" s="208"/>
      <c r="GC357" s="208"/>
      <c r="GD357" s="208"/>
      <c r="GE357" s="208"/>
      <c r="GF357" s="208"/>
      <c r="GG357" s="208"/>
      <c r="GH357" s="208"/>
      <c r="GI357" s="208"/>
      <c r="GJ357" s="208"/>
      <c r="GK357" s="208"/>
      <c r="GL357" s="208"/>
      <c r="GM357" s="208"/>
      <c r="GN357" s="208"/>
      <c r="GO357" s="208"/>
      <c r="GP357" s="208"/>
      <c r="GQ357" s="208"/>
      <c r="GR357" s="208"/>
      <c r="GS357" s="208"/>
      <c r="GT357" s="208"/>
      <c r="GU357" s="208"/>
      <c r="GV357" s="208"/>
      <c r="GW357" s="208"/>
      <c r="GX357" s="208"/>
      <c r="GY357" s="208"/>
      <c r="GZ357" s="208"/>
      <c r="HA357" s="208"/>
      <c r="HB357" s="208"/>
      <c r="HC357" s="208"/>
      <c r="HD357" s="208"/>
      <c r="HE357" s="208"/>
      <c r="HF357" s="208"/>
      <c r="HG357" s="208"/>
      <c r="HH357" s="208"/>
      <c r="HI357" s="208"/>
      <c r="HJ357" s="208"/>
      <c r="HK357" s="208"/>
      <c r="HL357" s="208"/>
      <c r="HM357" s="208"/>
      <c r="HN357" s="208"/>
      <c r="HO357" s="208"/>
      <c r="HP357" s="208"/>
      <c r="HQ357" s="208"/>
      <c r="HR357" s="208"/>
      <c r="HS357" s="208"/>
      <c r="HT357" s="208"/>
      <c r="HU357" s="208"/>
      <c r="HV357" s="208"/>
      <c r="HW357" s="208"/>
      <c r="HX357" s="208"/>
      <c r="HY357" s="208"/>
      <c r="HZ357" s="208"/>
      <c r="IA357" s="208"/>
      <c r="IB357" s="208"/>
      <c r="IC357" s="208"/>
      <c r="ID357" s="208"/>
      <c r="IE357" s="208"/>
      <c r="IF357" s="208"/>
      <c r="IG357" s="208"/>
      <c r="IH357" s="208"/>
      <c r="II357" s="208"/>
      <c r="IJ357" s="208"/>
      <c r="IK357" s="208"/>
      <c r="IL357" s="208"/>
    </row>
    <row r="358" s="2" customFormat="1" ht="18" customHeight="1" spans="1:246">
      <c r="A358" s="208"/>
      <c r="B358" s="210"/>
      <c r="C358" s="210"/>
      <c r="D358" s="210"/>
      <c r="E358" s="210"/>
      <c r="F358" s="211"/>
      <c r="G358" s="208"/>
      <c r="H358" s="208"/>
      <c r="I358" s="208"/>
      <c r="J358" s="208"/>
      <c r="K358" s="208"/>
      <c r="L358" s="208"/>
      <c r="M358" s="208"/>
      <c r="N358" s="208"/>
      <c r="O358" s="208"/>
      <c r="P358" s="208"/>
      <c r="Q358" s="208"/>
      <c r="R358" s="208"/>
      <c r="S358" s="208"/>
      <c r="T358" s="208"/>
      <c r="U358" s="208"/>
      <c r="V358" s="208"/>
      <c r="W358" s="208"/>
      <c r="X358" s="208"/>
      <c r="Y358" s="208"/>
      <c r="Z358" s="208"/>
      <c r="AA358" s="208"/>
      <c r="AB358" s="208"/>
      <c r="AC358" s="208"/>
      <c r="AD358" s="208"/>
      <c r="AE358" s="208"/>
      <c r="AF358" s="208"/>
      <c r="AG358" s="208"/>
      <c r="AH358" s="208"/>
      <c r="AI358" s="208"/>
      <c r="AJ358" s="208"/>
      <c r="AK358" s="208"/>
      <c r="AL358" s="208"/>
      <c r="AM358" s="208"/>
      <c r="AN358" s="208"/>
      <c r="AO358" s="208"/>
      <c r="AP358" s="208"/>
      <c r="AQ358" s="208"/>
      <c r="AR358" s="208"/>
      <c r="AS358" s="208"/>
      <c r="AT358" s="208"/>
      <c r="AU358" s="208"/>
      <c r="AV358" s="208"/>
      <c r="AW358" s="208"/>
      <c r="AX358" s="208"/>
      <c r="AY358" s="208"/>
      <c r="AZ358" s="208"/>
      <c r="BA358" s="208"/>
      <c r="BB358" s="208"/>
      <c r="BC358" s="208"/>
      <c r="BD358" s="208"/>
      <c r="BE358" s="208"/>
      <c r="BF358" s="208"/>
      <c r="BG358" s="208"/>
      <c r="BH358" s="208"/>
      <c r="BI358" s="208"/>
      <c r="BJ358" s="208"/>
      <c r="BK358" s="208"/>
      <c r="BL358" s="208"/>
      <c r="BM358" s="208"/>
      <c r="BN358" s="208"/>
      <c r="BO358" s="208"/>
      <c r="BP358" s="208"/>
      <c r="BQ358" s="208"/>
      <c r="BR358" s="208"/>
      <c r="BS358" s="208"/>
      <c r="BT358" s="208"/>
      <c r="BU358" s="208"/>
      <c r="BV358" s="208"/>
      <c r="BW358" s="208"/>
      <c r="BX358" s="208"/>
      <c r="BY358" s="208"/>
      <c r="BZ358" s="208"/>
      <c r="CA358" s="208"/>
      <c r="CB358" s="208"/>
      <c r="CC358" s="208"/>
      <c r="CD358" s="208"/>
      <c r="CE358" s="208"/>
      <c r="CF358" s="208"/>
      <c r="CG358" s="208"/>
      <c r="CH358" s="208"/>
      <c r="CI358" s="208"/>
      <c r="CJ358" s="208"/>
      <c r="CK358" s="208"/>
      <c r="CL358" s="208"/>
      <c r="CM358" s="208"/>
      <c r="CN358" s="208"/>
      <c r="CO358" s="208"/>
      <c r="CP358" s="208"/>
      <c r="CQ358" s="208"/>
      <c r="CR358" s="208"/>
      <c r="CS358" s="208"/>
      <c r="CT358" s="208"/>
      <c r="CU358" s="208"/>
      <c r="CV358" s="208"/>
      <c r="CW358" s="208"/>
      <c r="CX358" s="208"/>
      <c r="CY358" s="208"/>
      <c r="CZ358" s="208"/>
      <c r="DA358" s="208"/>
      <c r="DB358" s="208"/>
      <c r="DC358" s="208"/>
      <c r="DD358" s="208"/>
      <c r="DE358" s="208"/>
      <c r="DF358" s="208"/>
      <c r="DG358" s="208"/>
      <c r="DH358" s="208"/>
      <c r="DI358" s="208"/>
      <c r="DJ358" s="208"/>
      <c r="DK358" s="208"/>
      <c r="DL358" s="208"/>
      <c r="DM358" s="208"/>
      <c r="DN358" s="208"/>
      <c r="DO358" s="208"/>
      <c r="DP358" s="208"/>
      <c r="DQ358" s="208"/>
      <c r="DR358" s="208"/>
      <c r="DS358" s="208"/>
      <c r="DT358" s="208"/>
      <c r="DU358" s="208"/>
      <c r="DV358" s="208"/>
      <c r="DW358" s="208"/>
      <c r="DX358" s="208"/>
      <c r="DY358" s="208"/>
      <c r="DZ358" s="208"/>
      <c r="EA358" s="208"/>
      <c r="EB358" s="208"/>
      <c r="EC358" s="208"/>
      <c r="ED358" s="208"/>
      <c r="EE358" s="208"/>
      <c r="EF358" s="208"/>
      <c r="EG358" s="208"/>
      <c r="EH358" s="208"/>
      <c r="EI358" s="208"/>
      <c r="EJ358" s="208"/>
      <c r="EK358" s="208"/>
      <c r="EL358" s="208"/>
      <c r="EM358" s="208"/>
      <c r="EN358" s="208"/>
      <c r="EO358" s="208"/>
      <c r="EP358" s="208"/>
      <c r="EQ358" s="208"/>
      <c r="ER358" s="208"/>
      <c r="ES358" s="208"/>
      <c r="ET358" s="208"/>
      <c r="EU358" s="208"/>
      <c r="EV358" s="208"/>
      <c r="EW358" s="208"/>
      <c r="EX358" s="208"/>
      <c r="EY358" s="208"/>
      <c r="EZ358" s="208"/>
      <c r="FA358" s="208"/>
      <c r="FB358" s="208"/>
      <c r="FC358" s="208"/>
      <c r="FD358" s="208"/>
      <c r="FE358" s="208"/>
      <c r="FF358" s="208"/>
      <c r="FG358" s="208"/>
      <c r="FH358" s="208"/>
      <c r="FI358" s="208"/>
      <c r="FJ358" s="208"/>
      <c r="FK358" s="208"/>
      <c r="FL358" s="208"/>
      <c r="FM358" s="208"/>
      <c r="FN358" s="208"/>
      <c r="FO358" s="208"/>
      <c r="FP358" s="208"/>
      <c r="FQ358" s="208"/>
      <c r="FR358" s="208"/>
      <c r="FS358" s="208"/>
      <c r="FT358" s="208"/>
      <c r="FU358" s="208"/>
      <c r="FV358" s="208"/>
      <c r="FW358" s="208"/>
      <c r="FX358" s="208"/>
      <c r="FY358" s="208"/>
      <c r="FZ358" s="208"/>
      <c r="GA358" s="208"/>
      <c r="GB358" s="208"/>
      <c r="GC358" s="208"/>
      <c r="GD358" s="208"/>
      <c r="GE358" s="208"/>
      <c r="GF358" s="208"/>
      <c r="GG358" s="208"/>
      <c r="GH358" s="208"/>
      <c r="GI358" s="208"/>
      <c r="GJ358" s="208"/>
      <c r="GK358" s="208"/>
      <c r="GL358" s="208"/>
      <c r="GM358" s="208"/>
      <c r="GN358" s="208"/>
      <c r="GO358" s="208"/>
      <c r="GP358" s="208"/>
      <c r="GQ358" s="208"/>
      <c r="GR358" s="208"/>
      <c r="GS358" s="208"/>
      <c r="GT358" s="208"/>
      <c r="GU358" s="208"/>
      <c r="GV358" s="208"/>
      <c r="GW358" s="208"/>
      <c r="GX358" s="208"/>
      <c r="GY358" s="208"/>
      <c r="GZ358" s="208"/>
      <c r="HA358" s="208"/>
      <c r="HB358" s="208"/>
      <c r="HC358" s="208"/>
      <c r="HD358" s="208"/>
      <c r="HE358" s="208"/>
      <c r="HF358" s="208"/>
      <c r="HG358" s="208"/>
      <c r="HH358" s="208"/>
      <c r="HI358" s="208"/>
      <c r="HJ358" s="208"/>
      <c r="HK358" s="208"/>
      <c r="HL358" s="208"/>
      <c r="HM358" s="208"/>
      <c r="HN358" s="208"/>
      <c r="HO358" s="208"/>
      <c r="HP358" s="208"/>
      <c r="HQ358" s="208"/>
      <c r="HR358" s="208"/>
      <c r="HS358" s="208"/>
      <c r="HT358" s="208"/>
      <c r="HU358" s="208"/>
      <c r="HV358" s="208"/>
      <c r="HW358" s="208"/>
      <c r="HX358" s="208"/>
      <c r="HY358" s="208"/>
      <c r="HZ358" s="208"/>
      <c r="IA358" s="208"/>
      <c r="IB358" s="208"/>
      <c r="IC358" s="208"/>
      <c r="ID358" s="208"/>
      <c r="IE358" s="208"/>
      <c r="IF358" s="208"/>
      <c r="IG358" s="208"/>
      <c r="IH358" s="208"/>
      <c r="II358" s="208"/>
      <c r="IJ358" s="208"/>
      <c r="IK358" s="208"/>
      <c r="IL358" s="208"/>
    </row>
    <row r="359" s="2" customFormat="1" ht="18" customHeight="1" spans="1:246">
      <c r="A359" s="208"/>
      <c r="B359" s="210"/>
      <c r="C359" s="210"/>
      <c r="D359" s="210"/>
      <c r="E359" s="210"/>
      <c r="F359" s="211"/>
      <c r="G359" s="208"/>
      <c r="H359" s="208"/>
      <c r="I359" s="208"/>
      <c r="J359" s="208"/>
      <c r="K359" s="208"/>
      <c r="L359" s="208"/>
      <c r="M359" s="208"/>
      <c r="N359" s="208"/>
      <c r="O359" s="208"/>
      <c r="P359" s="208"/>
      <c r="Q359" s="208"/>
      <c r="R359" s="208"/>
      <c r="S359" s="208"/>
      <c r="T359" s="208"/>
      <c r="U359" s="208"/>
      <c r="V359" s="208"/>
      <c r="W359" s="208"/>
      <c r="X359" s="208"/>
      <c r="Y359" s="208"/>
      <c r="Z359" s="208"/>
      <c r="AA359" s="208"/>
      <c r="AB359" s="208"/>
      <c r="AC359" s="208"/>
      <c r="AD359" s="208"/>
      <c r="AE359" s="208"/>
      <c r="AF359" s="208"/>
      <c r="AG359" s="208"/>
      <c r="AH359" s="208"/>
      <c r="AI359" s="208"/>
      <c r="AJ359" s="208"/>
      <c r="AK359" s="208"/>
      <c r="AL359" s="208"/>
      <c r="AM359" s="208"/>
      <c r="AN359" s="208"/>
      <c r="AO359" s="208"/>
      <c r="AP359" s="208"/>
      <c r="AQ359" s="208"/>
      <c r="AR359" s="208"/>
      <c r="AS359" s="208"/>
      <c r="AT359" s="208"/>
      <c r="AU359" s="208"/>
      <c r="AV359" s="208"/>
      <c r="AW359" s="208"/>
      <c r="AX359" s="208"/>
      <c r="AY359" s="208"/>
      <c r="AZ359" s="208"/>
      <c r="BA359" s="208"/>
      <c r="BB359" s="208"/>
      <c r="BC359" s="208"/>
      <c r="BD359" s="208"/>
      <c r="BE359" s="208"/>
      <c r="BF359" s="208"/>
      <c r="BG359" s="208"/>
      <c r="BH359" s="208"/>
      <c r="BI359" s="208"/>
      <c r="BJ359" s="208"/>
      <c r="BK359" s="208"/>
      <c r="BL359" s="208"/>
      <c r="BM359" s="208"/>
      <c r="BN359" s="208"/>
      <c r="BO359" s="208"/>
      <c r="BP359" s="208"/>
      <c r="BQ359" s="208"/>
      <c r="BR359" s="208"/>
      <c r="BS359" s="208"/>
      <c r="BT359" s="208"/>
      <c r="BU359" s="208"/>
      <c r="BV359" s="208"/>
      <c r="BW359" s="208"/>
      <c r="BX359" s="208"/>
      <c r="BY359" s="208"/>
      <c r="BZ359" s="208"/>
      <c r="CA359" s="208"/>
      <c r="CB359" s="208"/>
      <c r="CC359" s="208"/>
      <c r="CD359" s="208"/>
      <c r="CE359" s="208"/>
      <c r="CF359" s="208"/>
      <c r="CG359" s="208"/>
      <c r="CH359" s="208"/>
      <c r="CI359" s="208"/>
      <c r="CJ359" s="208"/>
      <c r="CK359" s="208"/>
      <c r="CL359" s="208"/>
      <c r="CM359" s="208"/>
      <c r="CN359" s="208"/>
      <c r="CO359" s="208"/>
      <c r="CP359" s="208"/>
      <c r="CQ359" s="208"/>
      <c r="CR359" s="208"/>
      <c r="CS359" s="208"/>
      <c r="CT359" s="208"/>
      <c r="CU359" s="208"/>
      <c r="CV359" s="208"/>
      <c r="CW359" s="208"/>
      <c r="CX359" s="208"/>
      <c r="CY359" s="208"/>
      <c r="CZ359" s="208"/>
      <c r="DA359" s="208"/>
      <c r="DB359" s="208"/>
      <c r="DC359" s="208"/>
      <c r="DD359" s="208"/>
      <c r="DE359" s="208"/>
      <c r="DF359" s="208"/>
      <c r="DG359" s="208"/>
      <c r="DH359" s="208"/>
      <c r="DI359" s="208"/>
      <c r="DJ359" s="208"/>
      <c r="DK359" s="208"/>
      <c r="DL359" s="208"/>
      <c r="DM359" s="208"/>
      <c r="DN359" s="208"/>
      <c r="DO359" s="208"/>
      <c r="DP359" s="208"/>
      <c r="DQ359" s="208"/>
      <c r="DR359" s="208"/>
      <c r="DS359" s="208"/>
      <c r="DT359" s="208"/>
      <c r="DU359" s="208"/>
      <c r="DV359" s="208"/>
      <c r="DW359" s="208"/>
      <c r="DX359" s="208"/>
      <c r="DY359" s="208"/>
      <c r="DZ359" s="208"/>
      <c r="EA359" s="208"/>
      <c r="EB359" s="208"/>
      <c r="EC359" s="208"/>
      <c r="ED359" s="208"/>
      <c r="EE359" s="208"/>
      <c r="EF359" s="208"/>
      <c r="EG359" s="208"/>
      <c r="EH359" s="208"/>
      <c r="EI359" s="208"/>
      <c r="EJ359" s="208"/>
      <c r="EK359" s="208"/>
      <c r="EL359" s="208"/>
      <c r="EM359" s="208"/>
      <c r="EN359" s="208"/>
      <c r="EO359" s="208"/>
      <c r="EP359" s="208"/>
      <c r="EQ359" s="208"/>
      <c r="ER359" s="208"/>
      <c r="ES359" s="208"/>
      <c r="ET359" s="208"/>
      <c r="EU359" s="208"/>
      <c r="EV359" s="208"/>
      <c r="EW359" s="208"/>
      <c r="EX359" s="208"/>
      <c r="EY359" s="208"/>
      <c r="EZ359" s="208"/>
      <c r="FA359" s="208"/>
      <c r="FB359" s="208"/>
      <c r="FC359" s="208"/>
      <c r="FD359" s="208"/>
      <c r="FE359" s="208"/>
      <c r="FF359" s="208"/>
      <c r="FG359" s="208"/>
      <c r="FH359" s="208"/>
      <c r="FI359" s="208"/>
      <c r="FJ359" s="208"/>
      <c r="FK359" s="208"/>
      <c r="FL359" s="208"/>
      <c r="FM359" s="208"/>
      <c r="FN359" s="208"/>
      <c r="FO359" s="208"/>
      <c r="FP359" s="208"/>
      <c r="FQ359" s="208"/>
      <c r="FR359" s="208"/>
      <c r="FS359" s="208"/>
      <c r="FT359" s="208"/>
      <c r="FU359" s="208"/>
      <c r="FV359" s="208"/>
      <c r="FW359" s="208"/>
      <c r="FX359" s="208"/>
      <c r="FY359" s="208"/>
      <c r="FZ359" s="208"/>
      <c r="GA359" s="208"/>
      <c r="GB359" s="208"/>
      <c r="GC359" s="208"/>
      <c r="GD359" s="208"/>
      <c r="GE359" s="208"/>
      <c r="GF359" s="208"/>
      <c r="GG359" s="208"/>
      <c r="GH359" s="208"/>
      <c r="GI359" s="208"/>
      <c r="GJ359" s="208"/>
      <c r="GK359" s="208"/>
      <c r="GL359" s="208"/>
      <c r="GM359" s="208"/>
      <c r="GN359" s="208"/>
      <c r="GO359" s="208"/>
      <c r="GP359" s="208"/>
      <c r="GQ359" s="208"/>
      <c r="GR359" s="208"/>
      <c r="GS359" s="208"/>
      <c r="GT359" s="208"/>
      <c r="GU359" s="208"/>
      <c r="GV359" s="208"/>
      <c r="GW359" s="208"/>
      <c r="GX359" s="208"/>
      <c r="GY359" s="208"/>
      <c r="GZ359" s="208"/>
      <c r="HA359" s="208"/>
      <c r="HB359" s="208"/>
      <c r="HC359" s="208"/>
      <c r="HD359" s="208"/>
      <c r="HE359" s="208"/>
      <c r="HF359" s="208"/>
      <c r="HG359" s="208"/>
      <c r="HH359" s="208"/>
      <c r="HI359" s="208"/>
      <c r="HJ359" s="208"/>
      <c r="HK359" s="208"/>
      <c r="HL359" s="208"/>
      <c r="HM359" s="208"/>
      <c r="HN359" s="208"/>
      <c r="HO359" s="208"/>
      <c r="HP359" s="208"/>
      <c r="HQ359" s="208"/>
      <c r="HR359" s="208"/>
      <c r="HS359" s="208"/>
      <c r="HT359" s="208"/>
      <c r="HU359" s="208"/>
      <c r="HV359" s="208"/>
      <c r="HW359" s="208"/>
      <c r="HX359" s="208"/>
      <c r="HY359" s="208"/>
      <c r="HZ359" s="208"/>
      <c r="IA359" s="208"/>
      <c r="IB359" s="208"/>
      <c r="IC359" s="208"/>
      <c r="ID359" s="208"/>
      <c r="IE359" s="208"/>
      <c r="IF359" s="208"/>
      <c r="IG359" s="208"/>
      <c r="IH359" s="208"/>
      <c r="II359" s="208"/>
      <c r="IJ359" s="208"/>
      <c r="IK359" s="208"/>
      <c r="IL359" s="208"/>
    </row>
    <row r="360" s="2" customFormat="1" ht="18" customHeight="1" spans="1:246">
      <c r="A360" s="208"/>
      <c r="B360" s="210"/>
      <c r="C360" s="210"/>
      <c r="D360" s="210"/>
      <c r="E360" s="210"/>
      <c r="F360" s="211"/>
      <c r="G360" s="208"/>
      <c r="H360" s="208"/>
      <c r="I360" s="208"/>
      <c r="J360" s="208"/>
      <c r="K360" s="208"/>
      <c r="L360" s="208"/>
      <c r="M360" s="208"/>
      <c r="N360" s="208"/>
      <c r="O360" s="208"/>
      <c r="P360" s="208"/>
      <c r="Q360" s="208"/>
      <c r="R360" s="208"/>
      <c r="S360" s="208"/>
      <c r="T360" s="208"/>
      <c r="U360" s="208"/>
      <c r="V360" s="208"/>
      <c r="W360" s="208"/>
      <c r="X360" s="208"/>
      <c r="Y360" s="208"/>
      <c r="Z360" s="208"/>
      <c r="AA360" s="208"/>
      <c r="AB360" s="208"/>
      <c r="AC360" s="208"/>
      <c r="AD360" s="208"/>
      <c r="AE360" s="208"/>
      <c r="AF360" s="208"/>
      <c r="AG360" s="208"/>
      <c r="AH360" s="208"/>
      <c r="AI360" s="208"/>
      <c r="AJ360" s="208"/>
      <c r="AK360" s="208"/>
      <c r="AL360" s="208"/>
      <c r="AM360" s="208"/>
      <c r="AN360" s="208"/>
      <c r="AO360" s="208"/>
      <c r="AP360" s="208"/>
      <c r="AQ360" s="208"/>
      <c r="AR360" s="208"/>
      <c r="AS360" s="208"/>
      <c r="AT360" s="208"/>
      <c r="AU360" s="208"/>
      <c r="AV360" s="208"/>
      <c r="AW360" s="208"/>
      <c r="AX360" s="208"/>
      <c r="AY360" s="208"/>
      <c r="AZ360" s="208"/>
      <c r="BA360" s="208"/>
      <c r="BB360" s="208"/>
      <c r="BC360" s="208"/>
      <c r="BD360" s="208"/>
      <c r="BE360" s="208"/>
      <c r="BF360" s="208"/>
      <c r="BG360" s="208"/>
      <c r="BH360" s="208"/>
      <c r="BI360" s="208"/>
      <c r="BJ360" s="208"/>
      <c r="BK360" s="208"/>
      <c r="BL360" s="208"/>
      <c r="BM360" s="208"/>
      <c r="BN360" s="208"/>
      <c r="BO360" s="208"/>
      <c r="BP360" s="208"/>
      <c r="BQ360" s="208"/>
      <c r="BR360" s="208"/>
      <c r="BS360" s="208"/>
      <c r="BT360" s="208"/>
      <c r="BU360" s="208"/>
      <c r="BV360" s="208"/>
      <c r="BW360" s="208"/>
      <c r="BX360" s="208"/>
      <c r="BY360" s="208"/>
      <c r="BZ360" s="208"/>
      <c r="CA360" s="208"/>
      <c r="CB360" s="208"/>
      <c r="CC360" s="208"/>
      <c r="CD360" s="208"/>
      <c r="CE360" s="208"/>
      <c r="CF360" s="208"/>
      <c r="CG360" s="208"/>
      <c r="CH360" s="208"/>
      <c r="CI360" s="208"/>
      <c r="CJ360" s="208"/>
      <c r="CK360" s="208"/>
      <c r="CL360" s="208"/>
      <c r="CM360" s="208"/>
      <c r="CN360" s="208"/>
      <c r="CO360" s="208"/>
      <c r="CP360" s="208"/>
      <c r="CQ360" s="208"/>
      <c r="CR360" s="208"/>
      <c r="CS360" s="208"/>
      <c r="CT360" s="208"/>
      <c r="CU360" s="208"/>
      <c r="CV360" s="208"/>
      <c r="CW360" s="208"/>
      <c r="CX360" s="208"/>
      <c r="CY360" s="208"/>
      <c r="CZ360" s="208"/>
      <c r="DA360" s="208"/>
      <c r="DB360" s="208"/>
      <c r="DC360" s="208"/>
      <c r="DD360" s="208"/>
      <c r="DE360" s="208"/>
      <c r="DF360" s="208"/>
      <c r="DG360" s="208"/>
      <c r="DH360" s="208"/>
      <c r="DI360" s="208"/>
      <c r="DJ360" s="208"/>
      <c r="DK360" s="208"/>
      <c r="DL360" s="208"/>
      <c r="DM360" s="208"/>
      <c r="DN360" s="208"/>
      <c r="DO360" s="208"/>
      <c r="DP360" s="208"/>
      <c r="DQ360" s="208"/>
      <c r="DR360" s="208"/>
      <c r="DS360" s="208"/>
      <c r="DT360" s="208"/>
      <c r="DU360" s="208"/>
      <c r="DV360" s="208"/>
      <c r="DW360" s="208"/>
      <c r="DX360" s="208"/>
      <c r="DY360" s="208"/>
      <c r="DZ360" s="208"/>
      <c r="EA360" s="208"/>
      <c r="EB360" s="208"/>
      <c r="EC360" s="208"/>
      <c r="ED360" s="208"/>
      <c r="EE360" s="208"/>
      <c r="EF360" s="208"/>
      <c r="EG360" s="208"/>
      <c r="EH360" s="208"/>
      <c r="EI360" s="208"/>
      <c r="EJ360" s="208"/>
      <c r="EK360" s="208"/>
      <c r="EL360" s="208"/>
      <c r="EM360" s="208"/>
      <c r="EN360" s="208"/>
      <c r="EO360" s="208"/>
      <c r="EP360" s="208"/>
      <c r="EQ360" s="208"/>
      <c r="ER360" s="208"/>
      <c r="ES360" s="208"/>
      <c r="ET360" s="208"/>
      <c r="EU360" s="208"/>
      <c r="EV360" s="208"/>
      <c r="EW360" s="208"/>
      <c r="EX360" s="208"/>
      <c r="EY360" s="208"/>
      <c r="EZ360" s="208"/>
      <c r="FA360" s="208"/>
      <c r="FB360" s="208"/>
      <c r="FC360" s="208"/>
      <c r="FD360" s="208"/>
      <c r="FE360" s="208"/>
      <c r="FF360" s="208"/>
      <c r="FG360" s="208"/>
      <c r="FH360" s="208"/>
      <c r="FI360" s="208"/>
      <c r="FJ360" s="208"/>
      <c r="FK360" s="208"/>
      <c r="FL360" s="208"/>
      <c r="FM360" s="208"/>
      <c r="FN360" s="208"/>
      <c r="FO360" s="208"/>
      <c r="FP360" s="208"/>
      <c r="FQ360" s="208"/>
      <c r="FR360" s="208"/>
      <c r="FS360" s="208"/>
      <c r="FT360" s="208"/>
      <c r="FU360" s="208"/>
      <c r="FV360" s="208"/>
      <c r="FW360" s="208"/>
      <c r="FX360" s="208"/>
      <c r="FY360" s="208"/>
      <c r="FZ360" s="208"/>
      <c r="GA360" s="208"/>
      <c r="GB360" s="208"/>
      <c r="GC360" s="208"/>
      <c r="GD360" s="208"/>
      <c r="GE360" s="208"/>
      <c r="GF360" s="208"/>
      <c r="GG360" s="208"/>
      <c r="GH360" s="208"/>
      <c r="GI360" s="208"/>
      <c r="GJ360" s="208"/>
      <c r="GK360" s="208"/>
      <c r="GL360" s="208"/>
      <c r="GM360" s="208"/>
      <c r="GN360" s="208"/>
      <c r="GO360" s="208"/>
      <c r="GP360" s="208"/>
      <c r="GQ360" s="208"/>
      <c r="GR360" s="208"/>
      <c r="GS360" s="208"/>
      <c r="GT360" s="208"/>
      <c r="GU360" s="208"/>
      <c r="GV360" s="208"/>
      <c r="GW360" s="208"/>
      <c r="GX360" s="208"/>
      <c r="GY360" s="208"/>
      <c r="GZ360" s="208"/>
      <c r="HA360" s="208"/>
      <c r="HB360" s="208"/>
      <c r="HC360" s="208"/>
      <c r="HD360" s="208"/>
      <c r="HE360" s="208"/>
      <c r="HF360" s="208"/>
      <c r="HG360" s="208"/>
      <c r="HH360" s="208"/>
      <c r="HI360" s="208"/>
      <c r="HJ360" s="208"/>
      <c r="HK360" s="208"/>
      <c r="HL360" s="208"/>
      <c r="HM360" s="208"/>
      <c r="HN360" s="208"/>
      <c r="HO360" s="208"/>
      <c r="HP360" s="208"/>
      <c r="HQ360" s="208"/>
      <c r="HR360" s="208"/>
      <c r="HS360" s="208"/>
      <c r="HT360" s="208"/>
      <c r="HU360" s="208"/>
      <c r="HV360" s="208"/>
      <c r="HW360" s="208"/>
      <c r="HX360" s="208"/>
      <c r="HY360" s="208"/>
      <c r="HZ360" s="208"/>
      <c r="IA360" s="208"/>
      <c r="IB360" s="208"/>
      <c r="IC360" s="208"/>
      <c r="ID360" s="208"/>
      <c r="IE360" s="208"/>
      <c r="IF360" s="208"/>
      <c r="IG360" s="208"/>
      <c r="IH360" s="208"/>
      <c r="II360" s="208"/>
      <c r="IJ360" s="208"/>
      <c r="IK360" s="208"/>
      <c r="IL360" s="208"/>
    </row>
    <row r="361" s="2" customFormat="1" ht="18" customHeight="1" spans="1:246">
      <c r="A361" s="208"/>
      <c r="B361" s="210"/>
      <c r="C361" s="210"/>
      <c r="D361" s="210"/>
      <c r="E361" s="210"/>
      <c r="F361" s="211"/>
      <c r="G361" s="208"/>
      <c r="H361" s="208"/>
      <c r="I361" s="208"/>
      <c r="J361" s="208"/>
      <c r="K361" s="208"/>
      <c r="L361" s="208"/>
      <c r="M361" s="208"/>
      <c r="N361" s="208"/>
      <c r="O361" s="208"/>
      <c r="P361" s="208"/>
      <c r="Q361" s="208"/>
      <c r="R361" s="208"/>
      <c r="S361" s="208"/>
      <c r="T361" s="208"/>
      <c r="U361" s="208"/>
      <c r="V361" s="208"/>
      <c r="W361" s="208"/>
      <c r="X361" s="208"/>
      <c r="Y361" s="208"/>
      <c r="Z361" s="208"/>
      <c r="AA361" s="208"/>
      <c r="AB361" s="208"/>
      <c r="AC361" s="208"/>
      <c r="AD361" s="208"/>
      <c r="AE361" s="208"/>
      <c r="AF361" s="208"/>
      <c r="AG361" s="208"/>
      <c r="AH361" s="208"/>
      <c r="AI361" s="208"/>
      <c r="AJ361" s="208"/>
      <c r="AK361" s="208"/>
      <c r="AL361" s="208"/>
      <c r="AM361" s="208"/>
      <c r="AN361" s="208"/>
      <c r="AO361" s="208"/>
      <c r="AP361" s="208"/>
      <c r="AQ361" s="208"/>
      <c r="AR361" s="208"/>
      <c r="AS361" s="208"/>
      <c r="AT361" s="208"/>
      <c r="AU361" s="208"/>
      <c r="AV361" s="208"/>
      <c r="AW361" s="208"/>
      <c r="AX361" s="208"/>
      <c r="AY361" s="208"/>
      <c r="AZ361" s="208"/>
      <c r="BA361" s="208"/>
      <c r="BB361" s="208"/>
      <c r="BC361" s="208"/>
      <c r="BD361" s="208"/>
      <c r="BE361" s="208"/>
      <c r="BF361" s="208"/>
      <c r="BG361" s="208"/>
      <c r="BH361" s="208"/>
      <c r="BI361" s="208"/>
      <c r="BJ361" s="208"/>
      <c r="BK361" s="208"/>
      <c r="BL361" s="208"/>
      <c r="BM361" s="208"/>
      <c r="BN361" s="208"/>
      <c r="BO361" s="208"/>
      <c r="BP361" s="208"/>
      <c r="BQ361" s="208"/>
      <c r="BR361" s="208"/>
      <c r="BS361" s="208"/>
      <c r="BT361" s="208"/>
      <c r="BU361" s="208"/>
      <c r="BV361" s="208"/>
      <c r="BW361" s="208"/>
      <c r="BX361" s="208"/>
      <c r="BY361" s="208"/>
      <c r="BZ361" s="208"/>
      <c r="CA361" s="208"/>
      <c r="CB361" s="208"/>
      <c r="CC361" s="208"/>
      <c r="CD361" s="208"/>
      <c r="CE361" s="208"/>
      <c r="CF361" s="208"/>
      <c r="CG361" s="208"/>
      <c r="CH361" s="208"/>
      <c r="CI361" s="208"/>
      <c r="CJ361" s="208"/>
      <c r="CK361" s="208"/>
      <c r="CL361" s="208"/>
      <c r="CM361" s="208"/>
      <c r="CN361" s="208"/>
      <c r="CO361" s="208"/>
      <c r="CP361" s="208"/>
      <c r="CQ361" s="208"/>
      <c r="CR361" s="208"/>
      <c r="CS361" s="208"/>
      <c r="CT361" s="208"/>
      <c r="CU361" s="208"/>
      <c r="CV361" s="208"/>
      <c r="CW361" s="208"/>
      <c r="CX361" s="208"/>
      <c r="CY361" s="208"/>
      <c r="CZ361" s="208"/>
      <c r="DA361" s="208"/>
      <c r="DB361" s="208"/>
      <c r="DC361" s="208"/>
      <c r="DD361" s="208"/>
      <c r="DE361" s="208"/>
      <c r="DF361" s="208"/>
      <c r="DG361" s="208"/>
      <c r="DH361" s="208"/>
      <c r="DI361" s="208"/>
      <c r="DJ361" s="208"/>
      <c r="DK361" s="208"/>
      <c r="DL361" s="208"/>
      <c r="DM361" s="208"/>
      <c r="DN361" s="208"/>
      <c r="DO361" s="208"/>
      <c r="DP361" s="208"/>
      <c r="DQ361" s="208"/>
      <c r="DR361" s="208"/>
      <c r="DS361" s="208"/>
      <c r="DT361" s="208"/>
      <c r="DU361" s="208"/>
      <c r="DV361" s="208"/>
      <c r="DW361" s="208"/>
      <c r="DX361" s="208"/>
      <c r="DY361" s="208"/>
      <c r="DZ361" s="208"/>
      <c r="EA361" s="208"/>
      <c r="EB361" s="208"/>
      <c r="EC361" s="208"/>
      <c r="ED361" s="208"/>
      <c r="EE361" s="208"/>
      <c r="EF361" s="208"/>
      <c r="EG361" s="208"/>
      <c r="EH361" s="208"/>
      <c r="EI361" s="208"/>
      <c r="EJ361" s="208"/>
      <c r="EK361" s="208"/>
      <c r="EL361" s="208"/>
      <c r="EM361" s="208"/>
      <c r="EN361" s="208"/>
      <c r="EO361" s="208"/>
      <c r="EP361" s="208"/>
      <c r="EQ361" s="208"/>
      <c r="ER361" s="208"/>
      <c r="ES361" s="208"/>
      <c r="ET361" s="208"/>
      <c r="EU361" s="208"/>
      <c r="EV361" s="208"/>
      <c r="EW361" s="208"/>
      <c r="EX361" s="208"/>
      <c r="EY361" s="208"/>
      <c r="EZ361" s="208"/>
      <c r="FA361" s="208"/>
      <c r="FB361" s="208"/>
      <c r="FC361" s="208"/>
      <c r="FD361" s="208"/>
      <c r="FE361" s="208"/>
      <c r="FF361" s="208"/>
      <c r="FG361" s="208"/>
      <c r="FH361" s="208"/>
      <c r="FI361" s="208"/>
      <c r="FJ361" s="208"/>
      <c r="FK361" s="208"/>
      <c r="FL361" s="208"/>
      <c r="FM361" s="208"/>
      <c r="FN361" s="208"/>
      <c r="FO361" s="208"/>
      <c r="FP361" s="208"/>
      <c r="FQ361" s="208"/>
      <c r="FR361" s="208"/>
      <c r="FS361" s="208"/>
      <c r="FT361" s="208"/>
      <c r="FU361" s="208"/>
      <c r="FV361" s="208"/>
      <c r="FW361" s="208"/>
      <c r="FX361" s="208"/>
      <c r="FY361" s="208"/>
      <c r="FZ361" s="208"/>
      <c r="GA361" s="208"/>
      <c r="GB361" s="208"/>
      <c r="GC361" s="208"/>
      <c r="GD361" s="208"/>
      <c r="GE361" s="208"/>
      <c r="GF361" s="208"/>
      <c r="GG361" s="208"/>
      <c r="GH361" s="208"/>
      <c r="GI361" s="208"/>
      <c r="GJ361" s="208"/>
      <c r="GK361" s="208"/>
      <c r="GL361" s="208"/>
      <c r="GM361" s="208"/>
      <c r="GN361" s="208"/>
      <c r="GO361" s="208"/>
      <c r="GP361" s="208"/>
      <c r="GQ361" s="208"/>
      <c r="GR361" s="208"/>
      <c r="GS361" s="208"/>
      <c r="GT361" s="208"/>
      <c r="GU361" s="208"/>
      <c r="GV361" s="208"/>
      <c r="GW361" s="208"/>
      <c r="GX361" s="208"/>
      <c r="GY361" s="208"/>
      <c r="GZ361" s="208"/>
      <c r="HA361" s="208"/>
      <c r="HB361" s="208"/>
      <c r="HC361" s="208"/>
      <c r="HD361" s="208"/>
      <c r="HE361" s="208"/>
      <c r="HF361" s="208"/>
      <c r="HG361" s="208"/>
      <c r="HH361" s="208"/>
      <c r="HI361" s="208"/>
      <c r="HJ361" s="208"/>
      <c r="HK361" s="208"/>
      <c r="HL361" s="208"/>
      <c r="HM361" s="208"/>
      <c r="HN361" s="208"/>
      <c r="HO361" s="208"/>
      <c r="HP361" s="208"/>
      <c r="HQ361" s="208"/>
      <c r="HR361" s="208"/>
      <c r="HS361" s="208"/>
      <c r="HT361" s="208"/>
      <c r="HU361" s="208"/>
      <c r="HV361" s="208"/>
      <c r="HW361" s="208"/>
      <c r="HX361" s="208"/>
      <c r="HY361" s="208"/>
      <c r="HZ361" s="208"/>
      <c r="IA361" s="208"/>
      <c r="IB361" s="208"/>
      <c r="IC361" s="208"/>
      <c r="ID361" s="208"/>
      <c r="IE361" s="208"/>
      <c r="IF361" s="208"/>
      <c r="IG361" s="208"/>
      <c r="IH361" s="208"/>
      <c r="II361" s="208"/>
      <c r="IJ361" s="208"/>
      <c r="IK361" s="208"/>
      <c r="IL361" s="208"/>
    </row>
    <row r="362" s="2" customFormat="1" ht="18" customHeight="1" spans="1:246">
      <c r="A362" s="208"/>
      <c r="B362" s="210"/>
      <c r="C362" s="210"/>
      <c r="D362" s="210"/>
      <c r="E362" s="210"/>
      <c r="F362" s="211"/>
      <c r="G362" s="208"/>
      <c r="H362" s="208"/>
      <c r="I362" s="208"/>
      <c r="J362" s="208"/>
      <c r="K362" s="208"/>
      <c r="L362" s="208"/>
      <c r="M362" s="208"/>
      <c r="N362" s="208"/>
      <c r="O362" s="208"/>
      <c r="P362" s="208"/>
      <c r="Q362" s="208"/>
      <c r="R362" s="208"/>
      <c r="S362" s="208"/>
      <c r="T362" s="208"/>
      <c r="U362" s="208"/>
      <c r="V362" s="208"/>
      <c r="W362" s="208"/>
      <c r="X362" s="208"/>
      <c r="Y362" s="208"/>
      <c r="Z362" s="208"/>
      <c r="AA362" s="208"/>
      <c r="AB362" s="208"/>
      <c r="AC362" s="208"/>
      <c r="AD362" s="208"/>
      <c r="AE362" s="208"/>
      <c r="AF362" s="208"/>
      <c r="AG362" s="208"/>
      <c r="AH362" s="208"/>
      <c r="AI362" s="208"/>
      <c r="AJ362" s="208"/>
      <c r="AK362" s="208"/>
      <c r="AL362" s="208"/>
      <c r="AM362" s="208"/>
      <c r="AN362" s="208"/>
      <c r="AO362" s="208"/>
      <c r="AP362" s="208"/>
      <c r="AQ362" s="208"/>
      <c r="AR362" s="208"/>
      <c r="AS362" s="208"/>
      <c r="AT362" s="208"/>
      <c r="AU362" s="208"/>
      <c r="AV362" s="208"/>
      <c r="AW362" s="208"/>
      <c r="AX362" s="208"/>
      <c r="AY362" s="208"/>
      <c r="AZ362" s="208"/>
      <c r="BA362" s="208"/>
      <c r="BB362" s="208"/>
      <c r="BC362" s="208"/>
      <c r="BD362" s="208"/>
      <c r="BE362" s="208"/>
      <c r="BF362" s="208"/>
      <c r="BG362" s="208"/>
      <c r="BH362" s="208"/>
      <c r="BI362" s="208"/>
      <c r="BJ362" s="208"/>
      <c r="BK362" s="208"/>
      <c r="BL362" s="208"/>
      <c r="BM362" s="208"/>
      <c r="BN362" s="208"/>
      <c r="BO362" s="208"/>
      <c r="BP362" s="208"/>
      <c r="BQ362" s="208"/>
      <c r="BR362" s="208"/>
      <c r="BS362" s="208"/>
      <c r="BT362" s="208"/>
      <c r="BU362" s="208"/>
      <c r="BV362" s="208"/>
      <c r="BW362" s="208"/>
      <c r="BX362" s="208"/>
      <c r="BY362" s="208"/>
      <c r="BZ362" s="208"/>
      <c r="CA362" s="208"/>
      <c r="CB362" s="208"/>
      <c r="CC362" s="208"/>
      <c r="CD362" s="208"/>
      <c r="CE362" s="208"/>
      <c r="CF362" s="208"/>
      <c r="CG362" s="208"/>
      <c r="CH362" s="208"/>
      <c r="CI362" s="208"/>
      <c r="CJ362" s="208"/>
      <c r="CK362" s="208"/>
      <c r="CL362" s="208"/>
      <c r="CM362" s="208"/>
      <c r="CN362" s="208"/>
      <c r="CO362" s="208"/>
      <c r="CP362" s="208"/>
      <c r="CQ362" s="208"/>
      <c r="CR362" s="208"/>
      <c r="CS362" s="208"/>
      <c r="CT362" s="208"/>
      <c r="CU362" s="208"/>
      <c r="CV362" s="208"/>
      <c r="CW362" s="208"/>
      <c r="CX362" s="208"/>
      <c r="CY362" s="208"/>
      <c r="CZ362" s="208"/>
      <c r="DA362" s="208"/>
      <c r="DB362" s="208"/>
      <c r="DC362" s="208"/>
      <c r="DD362" s="208"/>
      <c r="DE362" s="208"/>
      <c r="DF362" s="208"/>
      <c r="DG362" s="208"/>
      <c r="DH362" s="208"/>
      <c r="DI362" s="208"/>
      <c r="DJ362" s="208"/>
      <c r="DK362" s="208"/>
      <c r="DL362" s="208"/>
      <c r="DM362" s="208"/>
      <c r="DN362" s="208"/>
      <c r="DO362" s="208"/>
      <c r="DP362" s="208"/>
      <c r="DQ362" s="208"/>
      <c r="DR362" s="208"/>
      <c r="DS362" s="208"/>
      <c r="DT362" s="208"/>
      <c r="DU362" s="208"/>
      <c r="DV362" s="208"/>
      <c r="DW362" s="208"/>
      <c r="DX362" s="208"/>
      <c r="DY362" s="208"/>
      <c r="DZ362" s="208"/>
      <c r="EA362" s="208"/>
      <c r="EB362" s="208"/>
      <c r="EC362" s="208"/>
      <c r="ED362" s="208"/>
      <c r="EE362" s="208"/>
      <c r="EF362" s="208"/>
      <c r="EG362" s="208"/>
      <c r="EH362" s="208"/>
      <c r="EI362" s="208"/>
      <c r="EJ362" s="208"/>
      <c r="EK362" s="208"/>
      <c r="EL362" s="208"/>
      <c r="EM362" s="208"/>
      <c r="EN362" s="208"/>
      <c r="EO362" s="208"/>
      <c r="EP362" s="208"/>
      <c r="EQ362" s="208"/>
      <c r="ER362" s="208"/>
      <c r="ES362" s="208"/>
      <c r="ET362" s="208"/>
      <c r="EU362" s="208"/>
      <c r="EV362" s="208"/>
      <c r="EW362" s="208"/>
      <c r="EX362" s="208"/>
      <c r="EY362" s="208"/>
      <c r="EZ362" s="208"/>
      <c r="FA362" s="208"/>
      <c r="FB362" s="208"/>
      <c r="FC362" s="208"/>
      <c r="FD362" s="208"/>
      <c r="FE362" s="208"/>
      <c r="FF362" s="208"/>
      <c r="FG362" s="208"/>
      <c r="FH362" s="208"/>
      <c r="FI362" s="208"/>
      <c r="FJ362" s="208"/>
      <c r="FK362" s="208"/>
      <c r="FL362" s="208"/>
      <c r="FM362" s="208"/>
      <c r="FN362" s="208"/>
      <c r="FO362" s="208"/>
      <c r="FP362" s="208"/>
      <c r="FQ362" s="208"/>
      <c r="FR362" s="208"/>
      <c r="FS362" s="208"/>
      <c r="FT362" s="208"/>
      <c r="FU362" s="208"/>
      <c r="FV362" s="208"/>
      <c r="FW362" s="208"/>
      <c r="FX362" s="208"/>
      <c r="FY362" s="208"/>
      <c r="FZ362" s="208"/>
      <c r="GA362" s="208"/>
      <c r="GB362" s="208"/>
      <c r="GC362" s="208"/>
      <c r="GD362" s="208"/>
      <c r="GE362" s="208"/>
      <c r="GF362" s="208"/>
      <c r="GG362" s="208"/>
      <c r="GH362" s="208"/>
      <c r="GI362" s="208"/>
      <c r="GJ362" s="208"/>
      <c r="GK362" s="208"/>
      <c r="GL362" s="208"/>
      <c r="GM362" s="208"/>
      <c r="GN362" s="208"/>
      <c r="GO362" s="208"/>
      <c r="GP362" s="208"/>
      <c r="GQ362" s="208"/>
      <c r="GR362" s="208"/>
      <c r="GS362" s="208"/>
      <c r="GT362" s="208"/>
      <c r="GU362" s="208"/>
      <c r="GV362" s="208"/>
      <c r="GW362" s="208"/>
      <c r="GX362" s="208"/>
      <c r="GY362" s="208"/>
      <c r="GZ362" s="208"/>
      <c r="HA362" s="208"/>
      <c r="HB362" s="208"/>
      <c r="HC362" s="208"/>
      <c r="HD362" s="208"/>
      <c r="HE362" s="208"/>
      <c r="HF362" s="208"/>
      <c r="HG362" s="208"/>
      <c r="HH362" s="208"/>
      <c r="HI362" s="208"/>
      <c r="HJ362" s="208"/>
      <c r="HK362" s="208"/>
      <c r="HL362" s="208"/>
      <c r="HM362" s="208"/>
      <c r="HN362" s="208"/>
      <c r="HO362" s="208"/>
      <c r="HP362" s="208"/>
      <c r="HQ362" s="208"/>
      <c r="HR362" s="208"/>
      <c r="HS362" s="208"/>
      <c r="HT362" s="208"/>
      <c r="HU362" s="208"/>
      <c r="HV362" s="208"/>
      <c r="HW362" s="208"/>
      <c r="HX362" s="208"/>
      <c r="HY362" s="208"/>
      <c r="HZ362" s="208"/>
      <c r="IA362" s="208"/>
      <c r="IB362" s="208"/>
      <c r="IC362" s="208"/>
      <c r="ID362" s="208"/>
      <c r="IE362" s="208"/>
      <c r="IF362" s="208"/>
      <c r="IG362" s="208"/>
      <c r="IH362" s="208"/>
      <c r="II362" s="208"/>
      <c r="IJ362" s="208"/>
      <c r="IK362" s="208"/>
      <c r="IL362" s="208"/>
    </row>
    <row r="363" s="2" customFormat="1" ht="18" customHeight="1" spans="1:246">
      <c r="A363" s="208"/>
      <c r="B363" s="210"/>
      <c r="C363" s="210"/>
      <c r="D363" s="210"/>
      <c r="E363" s="210"/>
      <c r="F363" s="211"/>
      <c r="G363" s="208"/>
      <c r="H363" s="208"/>
      <c r="I363" s="208"/>
      <c r="J363" s="208"/>
      <c r="K363" s="208"/>
      <c r="L363" s="208"/>
      <c r="M363" s="208"/>
      <c r="N363" s="208"/>
      <c r="O363" s="208"/>
      <c r="P363" s="208"/>
      <c r="Q363" s="208"/>
      <c r="R363" s="208"/>
      <c r="S363" s="208"/>
      <c r="T363" s="208"/>
      <c r="U363" s="208"/>
      <c r="V363" s="208"/>
      <c r="W363" s="208"/>
      <c r="X363" s="208"/>
      <c r="Y363" s="208"/>
      <c r="Z363" s="208"/>
      <c r="AA363" s="208"/>
      <c r="AB363" s="208"/>
      <c r="AC363" s="208"/>
      <c r="AD363" s="208"/>
      <c r="AE363" s="208"/>
      <c r="AF363" s="208"/>
      <c r="AG363" s="208"/>
      <c r="AH363" s="208"/>
      <c r="AI363" s="208"/>
      <c r="AJ363" s="208"/>
      <c r="AK363" s="208"/>
      <c r="AL363" s="208"/>
      <c r="AM363" s="208"/>
      <c r="AN363" s="208"/>
      <c r="AO363" s="208"/>
      <c r="AP363" s="208"/>
      <c r="AQ363" s="208"/>
      <c r="AR363" s="208"/>
      <c r="AS363" s="208"/>
      <c r="AT363" s="208"/>
      <c r="AU363" s="208"/>
      <c r="AV363" s="208"/>
      <c r="AW363" s="208"/>
      <c r="AX363" s="208"/>
      <c r="AY363" s="208"/>
      <c r="AZ363" s="208"/>
      <c r="BA363" s="208"/>
      <c r="BB363" s="208"/>
      <c r="BC363" s="208"/>
      <c r="BD363" s="208"/>
      <c r="BE363" s="208"/>
      <c r="BF363" s="208"/>
      <c r="BG363" s="208"/>
      <c r="BH363" s="208"/>
      <c r="BI363" s="208"/>
      <c r="BJ363" s="208"/>
      <c r="BK363" s="208"/>
      <c r="BL363" s="208"/>
      <c r="BM363" s="208"/>
      <c r="BN363" s="208"/>
      <c r="BO363" s="208"/>
      <c r="BP363" s="208"/>
      <c r="BQ363" s="208"/>
      <c r="BR363" s="208"/>
      <c r="BS363" s="208"/>
      <c r="BT363" s="208"/>
      <c r="BU363" s="208"/>
      <c r="BV363" s="208"/>
      <c r="BW363" s="208"/>
      <c r="BX363" s="208"/>
      <c r="BY363" s="208"/>
      <c r="BZ363" s="208"/>
      <c r="CA363" s="208"/>
      <c r="CB363" s="208"/>
      <c r="CC363" s="208"/>
      <c r="CD363" s="208"/>
      <c r="CE363" s="208"/>
      <c r="CF363" s="208"/>
      <c r="CG363" s="208"/>
      <c r="CH363" s="208"/>
      <c r="CI363" s="208"/>
      <c r="CJ363" s="208"/>
      <c r="CK363" s="208"/>
      <c r="CL363" s="208"/>
      <c r="CM363" s="208"/>
      <c r="CN363" s="208"/>
      <c r="CO363" s="208"/>
      <c r="CP363" s="208"/>
      <c r="CQ363" s="208"/>
      <c r="CR363" s="208"/>
      <c r="CS363" s="208"/>
      <c r="CT363" s="208"/>
      <c r="CU363" s="208"/>
      <c r="CV363" s="208"/>
      <c r="CW363" s="208"/>
      <c r="CX363" s="208"/>
      <c r="CY363" s="208"/>
      <c r="CZ363" s="208"/>
      <c r="DA363" s="208"/>
      <c r="DB363" s="208"/>
      <c r="DC363" s="208"/>
      <c r="DD363" s="208"/>
      <c r="DE363" s="208"/>
      <c r="DF363" s="208"/>
      <c r="DG363" s="208"/>
      <c r="DH363" s="208"/>
      <c r="DI363" s="208"/>
      <c r="DJ363" s="208"/>
      <c r="DK363" s="208"/>
      <c r="DL363" s="208"/>
      <c r="DM363" s="208"/>
      <c r="DN363" s="208"/>
      <c r="DO363" s="208"/>
      <c r="DP363" s="208"/>
      <c r="DQ363" s="208"/>
      <c r="DR363" s="208"/>
      <c r="DS363" s="208"/>
      <c r="DT363" s="208"/>
      <c r="DU363" s="208"/>
      <c r="DV363" s="208"/>
      <c r="DW363" s="208"/>
      <c r="DX363" s="208"/>
      <c r="DY363" s="208"/>
      <c r="DZ363" s="208"/>
      <c r="EA363" s="208"/>
      <c r="EB363" s="208"/>
      <c r="EC363" s="208"/>
      <c r="ED363" s="208"/>
      <c r="EE363" s="208"/>
      <c r="EF363" s="208"/>
      <c r="EG363" s="208"/>
      <c r="EH363" s="208"/>
      <c r="EI363" s="208"/>
      <c r="EJ363" s="208"/>
      <c r="EK363" s="208"/>
      <c r="EL363" s="208"/>
      <c r="EM363" s="208"/>
      <c r="EN363" s="208"/>
      <c r="EO363" s="208"/>
      <c r="EP363" s="208"/>
      <c r="EQ363" s="208"/>
      <c r="ER363" s="208"/>
      <c r="ES363" s="208"/>
      <c r="ET363" s="208"/>
      <c r="EU363" s="208"/>
      <c r="EV363" s="208"/>
      <c r="EW363" s="208"/>
      <c r="EX363" s="208"/>
      <c r="EY363" s="208"/>
      <c r="EZ363" s="208"/>
      <c r="FA363" s="208"/>
      <c r="FB363" s="208"/>
      <c r="FC363" s="208"/>
      <c r="FD363" s="208"/>
      <c r="FE363" s="208"/>
      <c r="FF363" s="208"/>
      <c r="FG363" s="208"/>
      <c r="FH363" s="208"/>
      <c r="FI363" s="208"/>
      <c r="FJ363" s="208"/>
      <c r="FK363" s="208"/>
      <c r="FL363" s="208"/>
      <c r="FM363" s="208"/>
      <c r="FN363" s="208"/>
      <c r="FO363" s="208"/>
      <c r="FP363" s="208"/>
      <c r="FQ363" s="208"/>
      <c r="FR363" s="208"/>
      <c r="FS363" s="208"/>
      <c r="FT363" s="208"/>
      <c r="FU363" s="208"/>
      <c r="FV363" s="208"/>
      <c r="FW363" s="208"/>
      <c r="FX363" s="208"/>
      <c r="FY363" s="208"/>
      <c r="FZ363" s="208"/>
      <c r="GA363" s="208"/>
      <c r="GB363" s="208"/>
      <c r="GC363" s="208"/>
      <c r="GD363" s="208"/>
      <c r="GE363" s="208"/>
      <c r="GF363" s="208"/>
      <c r="GG363" s="208"/>
      <c r="GH363" s="208"/>
      <c r="GI363" s="208"/>
      <c r="GJ363" s="208"/>
      <c r="GK363" s="208"/>
      <c r="GL363" s="208"/>
      <c r="GM363" s="208"/>
      <c r="GN363" s="208"/>
      <c r="GO363" s="208"/>
      <c r="GP363" s="208"/>
      <c r="GQ363" s="208"/>
      <c r="GR363" s="208"/>
      <c r="GS363" s="208"/>
      <c r="GT363" s="208"/>
      <c r="GU363" s="208"/>
      <c r="GV363" s="208"/>
      <c r="GW363" s="208"/>
      <c r="GX363" s="208"/>
      <c r="GY363" s="208"/>
      <c r="GZ363" s="208"/>
      <c r="HA363" s="208"/>
      <c r="HB363" s="208"/>
      <c r="HC363" s="208"/>
      <c r="HD363" s="208"/>
      <c r="HE363" s="208"/>
      <c r="HF363" s="208"/>
      <c r="HG363" s="208"/>
      <c r="HH363" s="208"/>
      <c r="HI363" s="208"/>
      <c r="HJ363" s="208"/>
      <c r="HK363" s="208"/>
      <c r="HL363" s="208"/>
      <c r="HM363" s="208"/>
      <c r="HN363" s="208"/>
      <c r="HO363" s="208"/>
      <c r="HP363" s="208"/>
      <c r="HQ363" s="208"/>
      <c r="HR363" s="208"/>
      <c r="HS363" s="208"/>
      <c r="HT363" s="208"/>
      <c r="HU363" s="208"/>
      <c r="HV363" s="208"/>
      <c r="HW363" s="208"/>
      <c r="HX363" s="208"/>
      <c r="HY363" s="208"/>
      <c r="HZ363" s="208"/>
      <c r="IA363" s="208"/>
      <c r="IB363" s="208"/>
      <c r="IC363" s="208"/>
      <c r="ID363" s="208"/>
      <c r="IE363" s="208"/>
      <c r="IF363" s="208"/>
      <c r="IG363" s="208"/>
      <c r="IH363" s="208"/>
      <c r="II363" s="208"/>
      <c r="IJ363" s="208"/>
      <c r="IK363" s="208"/>
      <c r="IL363" s="208"/>
    </row>
    <row r="364" s="2" customFormat="1" ht="18" customHeight="1" spans="1:246">
      <c r="A364" s="208"/>
      <c r="B364" s="210"/>
      <c r="C364" s="210"/>
      <c r="D364" s="210"/>
      <c r="E364" s="210"/>
      <c r="F364" s="211"/>
      <c r="G364" s="208"/>
      <c r="H364" s="208"/>
      <c r="I364" s="208"/>
      <c r="J364" s="208"/>
      <c r="K364" s="208"/>
      <c r="L364" s="208"/>
      <c r="M364" s="208"/>
      <c r="N364" s="208"/>
      <c r="O364" s="208"/>
      <c r="P364" s="208"/>
      <c r="Q364" s="208"/>
      <c r="R364" s="208"/>
      <c r="S364" s="208"/>
      <c r="T364" s="208"/>
      <c r="U364" s="208"/>
      <c r="V364" s="208"/>
      <c r="W364" s="208"/>
      <c r="X364" s="208"/>
      <c r="Y364" s="208"/>
      <c r="Z364" s="208"/>
      <c r="AA364" s="208"/>
      <c r="AB364" s="208"/>
      <c r="AC364" s="208"/>
      <c r="AD364" s="208"/>
      <c r="AE364" s="208"/>
      <c r="AF364" s="208"/>
      <c r="AG364" s="208"/>
      <c r="AH364" s="208"/>
      <c r="AI364" s="208"/>
      <c r="AJ364" s="208"/>
      <c r="AK364" s="208"/>
      <c r="AL364" s="208"/>
      <c r="AM364" s="208"/>
      <c r="AN364" s="208"/>
      <c r="AO364" s="208"/>
      <c r="AP364" s="208"/>
      <c r="AQ364" s="208"/>
      <c r="AR364" s="208"/>
      <c r="AS364" s="208"/>
      <c r="AT364" s="208"/>
      <c r="AU364" s="208"/>
      <c r="AV364" s="208"/>
      <c r="AW364" s="208"/>
      <c r="AX364" s="208"/>
      <c r="AY364" s="208"/>
      <c r="AZ364" s="208"/>
      <c r="BA364" s="208"/>
      <c r="BB364" s="208"/>
      <c r="BC364" s="208"/>
      <c r="BD364" s="208"/>
      <c r="BE364" s="208"/>
      <c r="BF364" s="208"/>
      <c r="BG364" s="208"/>
      <c r="BH364" s="208"/>
      <c r="BI364" s="208"/>
      <c r="BJ364" s="208"/>
      <c r="BK364" s="208"/>
      <c r="BL364" s="208"/>
      <c r="BM364" s="208"/>
      <c r="BN364" s="208"/>
      <c r="BO364" s="208"/>
      <c r="BP364" s="208"/>
      <c r="BQ364" s="208"/>
      <c r="BR364" s="208"/>
      <c r="BS364" s="208"/>
      <c r="BT364" s="208"/>
      <c r="BU364" s="208"/>
      <c r="BV364" s="208"/>
      <c r="BW364" s="208"/>
      <c r="BX364" s="208"/>
      <c r="BY364" s="208"/>
      <c r="BZ364" s="208"/>
      <c r="CA364" s="208"/>
      <c r="CB364" s="208"/>
      <c r="CC364" s="208"/>
      <c r="CD364" s="208"/>
      <c r="CE364" s="208"/>
      <c r="CF364" s="208"/>
      <c r="CG364" s="208"/>
      <c r="CH364" s="208"/>
      <c r="CI364" s="208"/>
      <c r="CJ364" s="208"/>
      <c r="CK364" s="208"/>
      <c r="CL364" s="208"/>
      <c r="CM364" s="208"/>
      <c r="CN364" s="208"/>
      <c r="CO364" s="208"/>
      <c r="CP364" s="208"/>
      <c r="CQ364" s="208"/>
      <c r="CR364" s="208"/>
      <c r="CS364" s="208"/>
      <c r="CT364" s="208"/>
      <c r="CU364" s="208"/>
      <c r="CV364" s="208"/>
      <c r="CW364" s="208"/>
      <c r="CX364" s="208"/>
      <c r="CY364" s="208"/>
      <c r="CZ364" s="208"/>
      <c r="DA364" s="208"/>
      <c r="DB364" s="208"/>
      <c r="DC364" s="208"/>
      <c r="DD364" s="208"/>
      <c r="DE364" s="208"/>
      <c r="DF364" s="208"/>
      <c r="DG364" s="208"/>
      <c r="DH364" s="208"/>
      <c r="DI364" s="208"/>
      <c r="DJ364" s="208"/>
      <c r="DK364" s="208"/>
      <c r="DL364" s="208"/>
      <c r="DM364" s="208"/>
      <c r="DN364" s="208"/>
      <c r="DO364" s="208"/>
      <c r="DP364" s="208"/>
      <c r="DQ364" s="208"/>
      <c r="DR364" s="208"/>
      <c r="DS364" s="208"/>
      <c r="DT364" s="208"/>
      <c r="DU364" s="208"/>
      <c r="DV364" s="208"/>
      <c r="DW364" s="208"/>
      <c r="DX364" s="208"/>
      <c r="DY364" s="208"/>
      <c r="DZ364" s="208"/>
      <c r="EA364" s="208"/>
      <c r="EB364" s="208"/>
      <c r="EC364" s="208"/>
      <c r="ED364" s="208"/>
      <c r="EE364" s="208"/>
      <c r="EF364" s="208"/>
      <c r="EG364" s="208"/>
      <c r="EH364" s="208"/>
      <c r="EI364" s="208"/>
      <c r="EJ364" s="208"/>
      <c r="EK364" s="208"/>
      <c r="EL364" s="208"/>
      <c r="EM364" s="208"/>
      <c r="EN364" s="208"/>
      <c r="EO364" s="208"/>
      <c r="EP364" s="208"/>
      <c r="EQ364" s="208"/>
      <c r="ER364" s="208"/>
      <c r="ES364" s="208"/>
      <c r="ET364" s="208"/>
      <c r="EU364" s="208"/>
      <c r="EV364" s="208"/>
      <c r="EW364" s="208"/>
      <c r="EX364" s="208"/>
      <c r="EY364" s="208"/>
      <c r="EZ364" s="208"/>
      <c r="FA364" s="208"/>
      <c r="FB364" s="208"/>
      <c r="FC364" s="208"/>
      <c r="FD364" s="208"/>
      <c r="FE364" s="208"/>
      <c r="FF364" s="208"/>
      <c r="FG364" s="208"/>
      <c r="FH364" s="208"/>
      <c r="FI364" s="208"/>
      <c r="FJ364" s="208"/>
      <c r="FK364" s="208"/>
      <c r="FL364" s="208"/>
      <c r="FM364" s="208"/>
      <c r="FN364" s="208"/>
      <c r="FO364" s="208"/>
      <c r="FP364" s="208"/>
      <c r="FQ364" s="208"/>
      <c r="FR364" s="208"/>
      <c r="FS364" s="208"/>
      <c r="FT364" s="208"/>
      <c r="FU364" s="208"/>
      <c r="FV364" s="208"/>
      <c r="FW364" s="208"/>
      <c r="FX364" s="208"/>
      <c r="FY364" s="208"/>
      <c r="FZ364" s="208"/>
      <c r="GA364" s="208"/>
      <c r="GB364" s="208"/>
      <c r="GC364" s="208"/>
      <c r="GD364" s="208"/>
      <c r="GE364" s="208"/>
      <c r="GF364" s="208"/>
      <c r="GG364" s="208"/>
      <c r="GH364" s="208"/>
      <c r="GI364" s="208"/>
      <c r="GJ364" s="208"/>
      <c r="GK364" s="208"/>
      <c r="GL364" s="208"/>
      <c r="GM364" s="208"/>
      <c r="GN364" s="208"/>
      <c r="GO364" s="208"/>
      <c r="GP364" s="208"/>
      <c r="GQ364" s="208"/>
      <c r="GR364" s="208"/>
      <c r="GS364" s="208"/>
      <c r="GT364" s="208"/>
      <c r="GU364" s="208"/>
      <c r="GV364" s="208"/>
      <c r="GW364" s="208"/>
      <c r="GX364" s="208"/>
      <c r="GY364" s="208"/>
      <c r="GZ364" s="208"/>
      <c r="HA364" s="208"/>
      <c r="HB364" s="208"/>
      <c r="HC364" s="208"/>
      <c r="HD364" s="208"/>
      <c r="HE364" s="208"/>
      <c r="HF364" s="208"/>
      <c r="HG364" s="208"/>
      <c r="HH364" s="208"/>
      <c r="HI364" s="208"/>
      <c r="HJ364" s="208"/>
      <c r="HK364" s="208"/>
      <c r="HL364" s="208"/>
      <c r="HM364" s="208"/>
      <c r="HN364" s="208"/>
      <c r="HO364" s="208"/>
      <c r="HP364" s="208"/>
      <c r="HQ364" s="208"/>
      <c r="HR364" s="208"/>
      <c r="HS364" s="208"/>
      <c r="HT364" s="208"/>
      <c r="HU364" s="208"/>
      <c r="HV364" s="208"/>
      <c r="HW364" s="208"/>
      <c r="HX364" s="208"/>
      <c r="HY364" s="208"/>
      <c r="HZ364" s="208"/>
      <c r="IA364" s="208"/>
      <c r="IB364" s="208"/>
      <c r="IC364" s="208"/>
      <c r="ID364" s="208"/>
      <c r="IE364" s="208"/>
      <c r="IF364" s="208"/>
      <c r="IG364" s="208"/>
      <c r="IH364" s="208"/>
      <c r="II364" s="208"/>
      <c r="IJ364" s="208"/>
      <c r="IK364" s="208"/>
      <c r="IL364" s="208"/>
    </row>
    <row r="365" s="2" customFormat="1" ht="18" customHeight="1" spans="1:246">
      <c r="A365" s="208"/>
      <c r="B365" s="210"/>
      <c r="C365" s="210"/>
      <c r="D365" s="210"/>
      <c r="E365" s="210"/>
      <c r="F365" s="211"/>
      <c r="G365" s="208"/>
      <c r="H365" s="208"/>
      <c r="I365" s="208"/>
      <c r="J365" s="208"/>
      <c r="K365" s="208"/>
      <c r="L365" s="208"/>
      <c r="M365" s="208"/>
      <c r="N365" s="208"/>
      <c r="O365" s="208"/>
      <c r="P365" s="208"/>
      <c r="Q365" s="208"/>
      <c r="R365" s="208"/>
      <c r="S365" s="208"/>
      <c r="T365" s="208"/>
      <c r="U365" s="208"/>
      <c r="V365" s="208"/>
      <c r="W365" s="208"/>
      <c r="X365" s="208"/>
      <c r="Y365" s="208"/>
      <c r="Z365" s="208"/>
      <c r="AA365" s="208"/>
      <c r="AB365" s="208"/>
      <c r="AC365" s="208"/>
      <c r="AD365" s="208"/>
      <c r="AE365" s="208"/>
      <c r="AF365" s="208"/>
      <c r="AG365" s="208"/>
      <c r="AH365" s="208"/>
      <c r="AI365" s="208"/>
      <c r="AJ365" s="208"/>
      <c r="AK365" s="208"/>
      <c r="AL365" s="208"/>
      <c r="AM365" s="208"/>
      <c r="AN365" s="208"/>
      <c r="AO365" s="208"/>
      <c r="AP365" s="208"/>
      <c r="AQ365" s="208"/>
      <c r="AR365" s="208"/>
      <c r="AS365" s="208"/>
      <c r="AT365" s="208"/>
      <c r="AU365" s="208"/>
      <c r="AV365" s="208"/>
      <c r="AW365" s="208"/>
      <c r="AX365" s="208"/>
      <c r="AY365" s="208"/>
      <c r="AZ365" s="208"/>
      <c r="BA365" s="208"/>
      <c r="BB365" s="208"/>
      <c r="BC365" s="208"/>
      <c r="BD365" s="208"/>
      <c r="BE365" s="208"/>
      <c r="BF365" s="208"/>
      <c r="BG365" s="208"/>
      <c r="BH365" s="208"/>
      <c r="BI365" s="208"/>
      <c r="BJ365" s="208"/>
      <c r="BK365" s="208"/>
      <c r="BL365" s="208"/>
      <c r="BM365" s="208"/>
      <c r="BN365" s="208"/>
      <c r="BO365" s="208"/>
      <c r="BP365" s="208"/>
      <c r="BQ365" s="208"/>
      <c r="BR365" s="208"/>
      <c r="BS365" s="208"/>
      <c r="BT365" s="208"/>
      <c r="BU365" s="208"/>
      <c r="BV365" s="208"/>
      <c r="BW365" s="208"/>
      <c r="BX365" s="208"/>
      <c r="BY365" s="208"/>
      <c r="BZ365" s="208"/>
      <c r="CA365" s="208"/>
      <c r="CB365" s="208"/>
      <c r="CC365" s="208"/>
      <c r="CD365" s="208"/>
      <c r="CE365" s="208"/>
      <c r="CF365" s="208"/>
      <c r="CG365" s="208"/>
      <c r="CH365" s="208"/>
      <c r="CI365" s="208"/>
      <c r="CJ365" s="208"/>
      <c r="CK365" s="208"/>
      <c r="CL365" s="208"/>
      <c r="CM365" s="208"/>
      <c r="CN365" s="208"/>
      <c r="CO365" s="208"/>
      <c r="CP365" s="208"/>
      <c r="CQ365" s="208"/>
      <c r="CR365" s="208"/>
      <c r="CS365" s="208"/>
      <c r="CT365" s="208"/>
      <c r="CU365" s="208"/>
      <c r="CV365" s="208"/>
      <c r="CW365" s="208"/>
      <c r="CX365" s="208"/>
      <c r="CY365" s="208"/>
      <c r="CZ365" s="208"/>
      <c r="DA365" s="208"/>
      <c r="DB365" s="208"/>
      <c r="DC365" s="208"/>
      <c r="DD365" s="208"/>
      <c r="DE365" s="208"/>
      <c r="DF365" s="208"/>
      <c r="DG365" s="208"/>
      <c r="DH365" s="208"/>
      <c r="DI365" s="208"/>
      <c r="DJ365" s="208"/>
      <c r="DK365" s="208"/>
      <c r="DL365" s="208"/>
      <c r="DM365" s="208"/>
      <c r="DN365" s="208"/>
      <c r="DO365" s="208"/>
      <c r="DP365" s="208"/>
      <c r="DQ365" s="208"/>
      <c r="DR365" s="208"/>
      <c r="DS365" s="208"/>
      <c r="DT365" s="208"/>
      <c r="DU365" s="208"/>
      <c r="DV365" s="208"/>
      <c r="DW365" s="208"/>
      <c r="DX365" s="208"/>
      <c r="DY365" s="208"/>
      <c r="DZ365" s="208"/>
      <c r="EA365" s="208"/>
      <c r="EB365" s="208"/>
      <c r="EC365" s="208"/>
      <c r="ED365" s="208"/>
      <c r="EE365" s="208"/>
      <c r="EF365" s="208"/>
      <c r="EG365" s="208"/>
      <c r="EH365" s="208"/>
      <c r="EI365" s="208"/>
      <c r="EJ365" s="208"/>
      <c r="EK365" s="208"/>
      <c r="EL365" s="208"/>
      <c r="EM365" s="208"/>
      <c r="EN365" s="208"/>
      <c r="EO365" s="208"/>
      <c r="EP365" s="208"/>
      <c r="EQ365" s="208"/>
      <c r="ER365" s="208"/>
      <c r="ES365" s="208"/>
      <c r="ET365" s="208"/>
      <c r="EU365" s="208"/>
      <c r="EV365" s="208"/>
      <c r="EW365" s="208"/>
      <c r="EX365" s="208"/>
      <c r="EY365" s="208"/>
      <c r="EZ365" s="208"/>
      <c r="FA365" s="208"/>
      <c r="FB365" s="208"/>
      <c r="FC365" s="208"/>
      <c r="FD365" s="208"/>
      <c r="FE365" s="208"/>
      <c r="FF365" s="208"/>
      <c r="FG365" s="208"/>
      <c r="FH365" s="208"/>
      <c r="FI365" s="208"/>
      <c r="FJ365" s="208"/>
      <c r="FK365" s="208"/>
      <c r="FL365" s="208"/>
      <c r="FM365" s="208"/>
      <c r="FN365" s="208"/>
      <c r="FO365" s="208"/>
      <c r="FP365" s="208"/>
      <c r="FQ365" s="208"/>
      <c r="FR365" s="208"/>
      <c r="FS365" s="208"/>
      <c r="FT365" s="208"/>
      <c r="FU365" s="208"/>
      <c r="FV365" s="208"/>
      <c r="FW365" s="208"/>
      <c r="FX365" s="208"/>
      <c r="FY365" s="208"/>
      <c r="FZ365" s="208"/>
      <c r="GA365" s="208"/>
      <c r="GB365" s="208"/>
      <c r="GC365" s="208"/>
      <c r="GD365" s="208"/>
      <c r="GE365" s="208"/>
      <c r="GF365" s="208"/>
      <c r="GG365" s="208"/>
      <c r="GH365" s="208"/>
      <c r="GI365" s="208"/>
      <c r="GJ365" s="208"/>
      <c r="GK365" s="208"/>
      <c r="GL365" s="208"/>
      <c r="GM365" s="208"/>
      <c r="GN365" s="208"/>
      <c r="GO365" s="208"/>
      <c r="GP365" s="208"/>
      <c r="GQ365" s="208"/>
      <c r="GR365" s="208"/>
      <c r="GS365" s="208"/>
      <c r="GT365" s="208"/>
      <c r="GU365" s="208"/>
      <c r="GV365" s="208"/>
      <c r="GW365" s="208"/>
      <c r="GX365" s="208"/>
      <c r="GY365" s="208"/>
      <c r="GZ365" s="208"/>
      <c r="HA365" s="208"/>
      <c r="HB365" s="208"/>
      <c r="HC365" s="208"/>
      <c r="HD365" s="208"/>
      <c r="HE365" s="208"/>
      <c r="HF365" s="208"/>
      <c r="HG365" s="208"/>
      <c r="HH365" s="208"/>
      <c r="HI365" s="208"/>
      <c r="HJ365" s="208"/>
      <c r="HK365" s="208"/>
      <c r="HL365" s="208"/>
      <c r="HM365" s="208"/>
      <c r="HN365" s="208"/>
      <c r="HO365" s="208"/>
      <c r="HP365" s="208"/>
      <c r="HQ365" s="208"/>
      <c r="HR365" s="208"/>
      <c r="HS365" s="208"/>
      <c r="HT365" s="208"/>
      <c r="HU365" s="208"/>
      <c r="HV365" s="208"/>
      <c r="HW365" s="208"/>
      <c r="HX365" s="208"/>
      <c r="HY365" s="208"/>
      <c r="HZ365" s="208"/>
      <c r="IA365" s="208"/>
      <c r="IB365" s="208"/>
      <c r="IC365" s="208"/>
      <c r="ID365" s="208"/>
      <c r="IE365" s="208"/>
      <c r="IF365" s="208"/>
      <c r="IG365" s="208"/>
      <c r="IH365" s="208"/>
      <c r="II365" s="208"/>
      <c r="IJ365" s="208"/>
      <c r="IK365" s="208"/>
      <c r="IL365" s="208"/>
    </row>
    <row r="366" s="2" customFormat="1" ht="18" customHeight="1" spans="1:246">
      <c r="A366" s="208"/>
      <c r="B366" s="210"/>
      <c r="C366" s="210"/>
      <c r="D366" s="210"/>
      <c r="E366" s="210"/>
      <c r="F366" s="211"/>
      <c r="G366" s="208"/>
      <c r="H366" s="208"/>
      <c r="I366" s="208"/>
      <c r="J366" s="208"/>
      <c r="K366" s="208"/>
      <c r="L366" s="208"/>
      <c r="M366" s="208"/>
      <c r="N366" s="208"/>
      <c r="O366" s="208"/>
      <c r="P366" s="208"/>
      <c r="Q366" s="208"/>
      <c r="R366" s="208"/>
      <c r="S366" s="208"/>
      <c r="T366" s="208"/>
      <c r="U366" s="208"/>
      <c r="V366" s="208"/>
      <c r="W366" s="208"/>
      <c r="X366" s="208"/>
      <c r="Y366" s="208"/>
      <c r="Z366" s="208"/>
      <c r="AA366" s="208"/>
      <c r="AB366" s="208"/>
      <c r="AC366" s="208"/>
      <c r="AD366" s="208"/>
      <c r="AE366" s="208"/>
      <c r="AF366" s="208"/>
      <c r="AG366" s="208"/>
      <c r="AH366" s="208"/>
      <c r="AI366" s="208"/>
      <c r="AJ366" s="208"/>
      <c r="AK366" s="208"/>
      <c r="AL366" s="208"/>
      <c r="AM366" s="208"/>
      <c r="AN366" s="208"/>
      <c r="AO366" s="208"/>
      <c r="AP366" s="208"/>
      <c r="AQ366" s="208"/>
      <c r="AR366" s="208"/>
      <c r="AS366" s="208"/>
      <c r="AT366" s="208"/>
      <c r="AU366" s="208"/>
      <c r="AV366" s="208"/>
      <c r="AW366" s="208"/>
      <c r="AX366" s="208"/>
      <c r="AY366" s="208"/>
      <c r="AZ366" s="208"/>
      <c r="BA366" s="208"/>
      <c r="BB366" s="208"/>
      <c r="BC366" s="208"/>
      <c r="BD366" s="208"/>
      <c r="BE366" s="208"/>
      <c r="BF366" s="208"/>
      <c r="BG366" s="208"/>
      <c r="BH366" s="208"/>
      <c r="BI366" s="208"/>
      <c r="BJ366" s="208"/>
      <c r="BK366" s="208"/>
      <c r="BL366" s="208"/>
      <c r="BM366" s="208"/>
      <c r="BN366" s="208"/>
      <c r="BO366" s="208"/>
      <c r="BP366" s="208"/>
      <c r="BQ366" s="208"/>
      <c r="BR366" s="208"/>
      <c r="BS366" s="208"/>
      <c r="BT366" s="208"/>
      <c r="BU366" s="208"/>
      <c r="BV366" s="208"/>
      <c r="BW366" s="208"/>
      <c r="BX366" s="208"/>
      <c r="BY366" s="208"/>
      <c r="BZ366" s="208"/>
      <c r="CA366" s="208"/>
      <c r="CB366" s="208"/>
      <c r="CC366" s="208"/>
      <c r="CD366" s="208"/>
      <c r="CE366" s="208"/>
      <c r="CF366" s="208"/>
      <c r="CG366" s="208"/>
      <c r="CH366" s="208"/>
      <c r="CI366" s="208"/>
      <c r="CJ366" s="208"/>
      <c r="CK366" s="208"/>
      <c r="CL366" s="208"/>
      <c r="CM366" s="208"/>
      <c r="CN366" s="208"/>
      <c r="CO366" s="208"/>
      <c r="CP366" s="208"/>
      <c r="CQ366" s="208"/>
      <c r="CR366" s="208"/>
      <c r="CS366" s="208"/>
      <c r="CT366" s="208"/>
      <c r="CU366" s="208"/>
      <c r="CV366" s="208"/>
      <c r="CW366" s="208"/>
      <c r="CX366" s="208"/>
      <c r="CY366" s="208"/>
      <c r="CZ366" s="208"/>
      <c r="DA366" s="208"/>
      <c r="DB366" s="208"/>
      <c r="DC366" s="208"/>
      <c r="DD366" s="208"/>
      <c r="DE366" s="208"/>
      <c r="DF366" s="208"/>
      <c r="DG366" s="208"/>
      <c r="DH366" s="208"/>
      <c r="DI366" s="208"/>
      <c r="DJ366" s="208"/>
      <c r="DK366" s="208"/>
      <c r="DL366" s="208"/>
      <c r="DM366" s="208"/>
      <c r="DN366" s="208"/>
      <c r="DO366" s="208"/>
      <c r="DP366" s="208"/>
      <c r="DQ366" s="208"/>
      <c r="DR366" s="208"/>
      <c r="DS366" s="208"/>
      <c r="DT366" s="208"/>
      <c r="DU366" s="208"/>
      <c r="DV366" s="208"/>
      <c r="DW366" s="208"/>
      <c r="DX366" s="208"/>
      <c r="DY366" s="208"/>
      <c r="DZ366" s="208"/>
      <c r="EA366" s="208"/>
      <c r="EB366" s="208"/>
      <c r="EC366" s="208"/>
      <c r="ED366" s="208"/>
      <c r="EE366" s="208"/>
      <c r="EF366" s="208"/>
      <c r="EG366" s="208"/>
      <c r="EH366" s="208"/>
      <c r="EI366" s="208"/>
      <c r="EJ366" s="208"/>
      <c r="EK366" s="208"/>
      <c r="EL366" s="208"/>
      <c r="EM366" s="208"/>
      <c r="EN366" s="208"/>
      <c r="EO366" s="208"/>
      <c r="EP366" s="208"/>
      <c r="EQ366" s="208"/>
      <c r="ER366" s="208"/>
      <c r="ES366" s="208"/>
      <c r="ET366" s="208"/>
      <c r="EU366" s="208"/>
      <c r="EV366" s="208"/>
      <c r="EW366" s="208"/>
      <c r="EX366" s="208"/>
      <c r="EY366" s="208"/>
      <c r="EZ366" s="208"/>
      <c r="FA366" s="208"/>
      <c r="FB366" s="208"/>
      <c r="FC366" s="208"/>
      <c r="FD366" s="208"/>
      <c r="FE366" s="208"/>
      <c r="FF366" s="208"/>
      <c r="FG366" s="208"/>
      <c r="FH366" s="208"/>
      <c r="FI366" s="208"/>
      <c r="FJ366" s="208"/>
      <c r="FK366" s="208"/>
      <c r="FL366" s="208"/>
      <c r="FM366" s="208"/>
      <c r="FN366" s="208"/>
      <c r="FO366" s="208"/>
      <c r="FP366" s="208"/>
      <c r="FQ366" s="208"/>
      <c r="FR366" s="208"/>
      <c r="FS366" s="208"/>
      <c r="FT366" s="208"/>
      <c r="FU366" s="208"/>
      <c r="FV366" s="208"/>
      <c r="FW366" s="208"/>
      <c r="FX366" s="208"/>
      <c r="FY366" s="208"/>
      <c r="FZ366" s="208"/>
      <c r="GA366" s="208"/>
      <c r="GB366" s="208"/>
      <c r="GC366" s="208"/>
      <c r="GD366" s="208"/>
      <c r="GE366" s="208"/>
      <c r="GF366" s="208"/>
      <c r="GG366" s="208"/>
      <c r="GH366" s="208"/>
      <c r="GI366" s="208"/>
      <c r="GJ366" s="208"/>
      <c r="GK366" s="208"/>
      <c r="GL366" s="208"/>
      <c r="GM366" s="208"/>
      <c r="GN366" s="208"/>
      <c r="GO366" s="208"/>
      <c r="GP366" s="208"/>
      <c r="GQ366" s="208"/>
      <c r="GR366" s="208"/>
      <c r="GS366" s="208"/>
      <c r="GT366" s="208"/>
      <c r="GU366" s="208"/>
      <c r="GV366" s="208"/>
      <c r="GW366" s="208"/>
      <c r="GX366" s="208"/>
      <c r="GY366" s="208"/>
      <c r="GZ366" s="208"/>
      <c r="HA366" s="208"/>
      <c r="HB366" s="208"/>
      <c r="HC366" s="208"/>
      <c r="HD366" s="208"/>
      <c r="HE366" s="208"/>
      <c r="HF366" s="208"/>
      <c r="HG366" s="208"/>
      <c r="HH366" s="208"/>
      <c r="HI366" s="208"/>
      <c r="HJ366" s="208"/>
      <c r="HK366" s="208"/>
      <c r="HL366" s="208"/>
      <c r="HM366" s="208"/>
      <c r="HN366" s="208"/>
      <c r="HO366" s="208"/>
      <c r="HP366" s="208"/>
      <c r="HQ366" s="208"/>
      <c r="HR366" s="208"/>
      <c r="HS366" s="208"/>
      <c r="HT366" s="208"/>
      <c r="HU366" s="208"/>
      <c r="HV366" s="208"/>
      <c r="HW366" s="208"/>
      <c r="HX366" s="208"/>
      <c r="HY366" s="208"/>
      <c r="HZ366" s="208"/>
      <c r="IA366" s="208"/>
      <c r="IB366" s="208"/>
      <c r="IC366" s="208"/>
      <c r="ID366" s="208"/>
      <c r="IE366" s="208"/>
      <c r="IF366" s="208"/>
      <c r="IG366" s="208"/>
      <c r="IH366" s="208"/>
      <c r="II366" s="208"/>
      <c r="IJ366" s="208"/>
      <c r="IK366" s="208"/>
      <c r="IL366" s="208"/>
    </row>
    <row r="367" s="2" customFormat="1" ht="18" customHeight="1" spans="1:246">
      <c r="A367" s="208"/>
      <c r="B367" s="210"/>
      <c r="C367" s="210"/>
      <c r="D367" s="210"/>
      <c r="E367" s="210"/>
      <c r="F367" s="211"/>
      <c r="G367" s="208"/>
      <c r="H367" s="208"/>
      <c r="I367" s="208"/>
      <c r="J367" s="208"/>
      <c r="K367" s="208"/>
      <c r="L367" s="208"/>
      <c r="M367" s="208"/>
      <c r="N367" s="208"/>
      <c r="O367" s="208"/>
      <c r="P367" s="208"/>
      <c r="Q367" s="208"/>
      <c r="R367" s="208"/>
      <c r="S367" s="208"/>
      <c r="T367" s="208"/>
      <c r="U367" s="208"/>
      <c r="V367" s="208"/>
      <c r="W367" s="208"/>
      <c r="X367" s="208"/>
      <c r="Y367" s="208"/>
      <c r="Z367" s="208"/>
      <c r="AA367" s="208"/>
      <c r="AB367" s="208"/>
      <c r="AC367" s="208"/>
      <c r="AD367" s="208"/>
      <c r="AE367" s="208"/>
      <c r="AF367" s="208"/>
      <c r="AG367" s="208"/>
      <c r="AH367" s="208"/>
      <c r="AI367" s="208"/>
      <c r="AJ367" s="208"/>
      <c r="AK367" s="208"/>
      <c r="AL367" s="208"/>
      <c r="AM367" s="208"/>
      <c r="AN367" s="208"/>
      <c r="AO367" s="208"/>
      <c r="AP367" s="208"/>
      <c r="AQ367" s="208"/>
      <c r="AR367" s="208"/>
      <c r="AS367" s="208"/>
      <c r="AT367" s="208"/>
      <c r="AU367" s="208"/>
      <c r="AV367" s="208"/>
      <c r="AW367" s="208"/>
      <c r="AX367" s="208"/>
      <c r="AY367" s="208"/>
      <c r="AZ367" s="208"/>
      <c r="BA367" s="208"/>
      <c r="BB367" s="208"/>
      <c r="BC367" s="208"/>
      <c r="BD367" s="208"/>
      <c r="BE367" s="208"/>
      <c r="BF367" s="208"/>
      <c r="BG367" s="208"/>
      <c r="BH367" s="208"/>
      <c r="BI367" s="208"/>
      <c r="BJ367" s="208"/>
      <c r="BK367" s="208"/>
      <c r="BL367" s="208"/>
      <c r="BM367" s="208"/>
      <c r="BN367" s="208"/>
      <c r="BO367" s="208"/>
      <c r="BP367" s="208"/>
      <c r="BQ367" s="208"/>
      <c r="BR367" s="208"/>
      <c r="BS367" s="208"/>
      <c r="BT367" s="208"/>
      <c r="BU367" s="208"/>
      <c r="BV367" s="208"/>
      <c r="BW367" s="208"/>
      <c r="BX367" s="208"/>
      <c r="BY367" s="208"/>
      <c r="BZ367" s="208"/>
      <c r="CA367" s="208"/>
      <c r="CB367" s="208"/>
      <c r="CC367" s="208"/>
      <c r="CD367" s="208"/>
      <c r="CE367" s="208"/>
      <c r="CF367" s="208"/>
      <c r="CG367" s="208"/>
      <c r="CH367" s="208"/>
      <c r="CI367" s="208"/>
      <c r="CJ367" s="208"/>
      <c r="CK367" s="208"/>
      <c r="CL367" s="208"/>
      <c r="CM367" s="208"/>
      <c r="CN367" s="208"/>
      <c r="CO367" s="208"/>
      <c r="CP367" s="208"/>
      <c r="CQ367" s="208"/>
      <c r="CR367" s="208"/>
      <c r="CS367" s="208"/>
      <c r="CT367" s="208"/>
      <c r="CU367" s="208"/>
      <c r="CV367" s="208"/>
      <c r="CW367" s="208"/>
      <c r="CX367" s="208"/>
      <c r="CY367" s="208"/>
      <c r="CZ367" s="208"/>
      <c r="DA367" s="208"/>
      <c r="DB367" s="208"/>
      <c r="DC367" s="208"/>
      <c r="DD367" s="208"/>
      <c r="DE367" s="208"/>
      <c r="DF367" s="208"/>
      <c r="DG367" s="208"/>
      <c r="DH367" s="208"/>
      <c r="DI367" s="208"/>
      <c r="DJ367" s="208"/>
      <c r="DK367" s="208"/>
      <c r="DL367" s="208"/>
      <c r="DM367" s="208"/>
      <c r="DN367" s="208"/>
      <c r="DO367" s="208"/>
      <c r="DP367" s="208"/>
      <c r="DQ367" s="208"/>
      <c r="DR367" s="208"/>
      <c r="DS367" s="208"/>
      <c r="DT367" s="208"/>
      <c r="DU367" s="208"/>
      <c r="DV367" s="208"/>
      <c r="DW367" s="208"/>
      <c r="DX367" s="208"/>
      <c r="DY367" s="208"/>
      <c r="DZ367" s="208"/>
      <c r="EA367" s="208"/>
      <c r="EB367" s="208"/>
      <c r="EC367" s="208"/>
      <c r="ED367" s="208"/>
      <c r="EE367" s="208"/>
      <c r="EF367" s="208"/>
      <c r="EG367" s="208"/>
      <c r="EH367" s="208"/>
      <c r="EI367" s="208"/>
      <c r="EJ367" s="208"/>
      <c r="EK367" s="208"/>
      <c r="EL367" s="208"/>
      <c r="EM367" s="208"/>
      <c r="EN367" s="208"/>
      <c r="EO367" s="208"/>
      <c r="EP367" s="208"/>
      <c r="EQ367" s="208"/>
      <c r="ER367" s="208"/>
      <c r="ES367" s="208"/>
      <c r="ET367" s="208"/>
      <c r="EU367" s="208"/>
      <c r="EV367" s="208"/>
      <c r="EW367" s="208"/>
      <c r="EX367" s="208"/>
      <c r="EY367" s="208"/>
      <c r="EZ367" s="208"/>
      <c r="FA367" s="208"/>
      <c r="FB367" s="208"/>
      <c r="FC367" s="208"/>
      <c r="FD367" s="208"/>
      <c r="FE367" s="208"/>
      <c r="FF367" s="208"/>
      <c r="FG367" s="208"/>
      <c r="FH367" s="208"/>
      <c r="FI367" s="208"/>
      <c r="FJ367" s="208"/>
      <c r="FK367" s="208"/>
      <c r="FL367" s="208"/>
      <c r="FM367" s="208"/>
      <c r="FN367" s="208"/>
      <c r="FO367" s="208"/>
      <c r="FP367" s="208"/>
      <c r="FQ367" s="208"/>
      <c r="FR367" s="208"/>
      <c r="FS367" s="208"/>
      <c r="FT367" s="208"/>
      <c r="FU367" s="208"/>
      <c r="FV367" s="208"/>
      <c r="FW367" s="208"/>
      <c r="FX367" s="208"/>
      <c r="FY367" s="208"/>
      <c r="FZ367" s="208"/>
      <c r="GA367" s="208"/>
      <c r="GB367" s="208"/>
      <c r="GC367" s="208"/>
      <c r="GD367" s="208"/>
      <c r="GE367" s="208"/>
      <c r="GF367" s="208"/>
      <c r="GG367" s="208"/>
      <c r="GH367" s="208"/>
      <c r="GI367" s="208"/>
      <c r="GJ367" s="208"/>
      <c r="GK367" s="208"/>
      <c r="GL367" s="208"/>
      <c r="GM367" s="208"/>
      <c r="GN367" s="208"/>
      <c r="GO367" s="208"/>
      <c r="GP367" s="208"/>
      <c r="GQ367" s="208"/>
      <c r="GR367" s="208"/>
      <c r="GS367" s="208"/>
      <c r="GT367" s="208"/>
      <c r="GU367" s="208"/>
      <c r="GV367" s="208"/>
      <c r="GW367" s="208"/>
      <c r="GX367" s="208"/>
      <c r="GY367" s="208"/>
      <c r="GZ367" s="208"/>
      <c r="HA367" s="208"/>
      <c r="HB367" s="208"/>
      <c r="HC367" s="208"/>
      <c r="HD367" s="208"/>
      <c r="HE367" s="208"/>
      <c r="HF367" s="208"/>
      <c r="HG367" s="208"/>
      <c r="HH367" s="208"/>
      <c r="HI367" s="208"/>
      <c r="HJ367" s="208"/>
      <c r="HK367" s="208"/>
      <c r="HL367" s="208"/>
      <c r="HM367" s="208"/>
      <c r="HN367" s="208"/>
      <c r="HO367" s="208"/>
      <c r="HP367" s="208"/>
      <c r="HQ367" s="208"/>
      <c r="HR367" s="208"/>
      <c r="HS367" s="208"/>
      <c r="HT367" s="208"/>
      <c r="HU367" s="208"/>
      <c r="HV367" s="208"/>
      <c r="HW367" s="208"/>
      <c r="HX367" s="208"/>
      <c r="HY367" s="208"/>
      <c r="HZ367" s="208"/>
      <c r="IA367" s="208"/>
      <c r="IB367" s="208"/>
      <c r="IC367" s="208"/>
      <c r="ID367" s="208"/>
      <c r="IE367" s="208"/>
      <c r="IF367" s="208"/>
      <c r="IG367" s="208"/>
      <c r="IH367" s="208"/>
      <c r="II367" s="208"/>
      <c r="IJ367" s="208"/>
      <c r="IK367" s="208"/>
      <c r="IL367" s="208"/>
    </row>
    <row r="368" s="2" customFormat="1" ht="18" customHeight="1" spans="1:246">
      <c r="A368" s="208"/>
      <c r="B368" s="210"/>
      <c r="C368" s="210"/>
      <c r="D368" s="210"/>
      <c r="E368" s="210"/>
      <c r="F368" s="211"/>
      <c r="G368" s="208"/>
      <c r="H368" s="208"/>
      <c r="I368" s="208"/>
      <c r="J368" s="208"/>
      <c r="K368" s="208"/>
      <c r="L368" s="208"/>
      <c r="M368" s="208"/>
      <c r="N368" s="208"/>
      <c r="O368" s="208"/>
      <c r="P368" s="208"/>
      <c r="Q368" s="208"/>
      <c r="R368" s="208"/>
      <c r="S368" s="208"/>
      <c r="T368" s="208"/>
      <c r="U368" s="208"/>
      <c r="V368" s="208"/>
      <c r="W368" s="208"/>
      <c r="X368" s="208"/>
      <c r="Y368" s="208"/>
      <c r="Z368" s="208"/>
      <c r="AA368" s="208"/>
      <c r="AB368" s="208"/>
      <c r="AC368" s="208"/>
      <c r="AD368" s="208"/>
      <c r="AE368" s="208"/>
      <c r="AF368" s="208"/>
      <c r="AG368" s="208"/>
      <c r="AH368" s="208"/>
      <c r="AI368" s="208"/>
      <c r="AJ368" s="208"/>
      <c r="AK368" s="208"/>
      <c r="AL368" s="208"/>
      <c r="AM368" s="208"/>
      <c r="AN368" s="208"/>
      <c r="AO368" s="208"/>
      <c r="AP368" s="208"/>
      <c r="AQ368" s="208"/>
      <c r="AR368" s="208"/>
      <c r="AS368" s="208"/>
      <c r="AT368" s="208"/>
      <c r="AU368" s="208"/>
      <c r="AV368" s="208"/>
      <c r="AW368" s="208"/>
      <c r="AX368" s="208"/>
      <c r="AY368" s="208"/>
      <c r="AZ368" s="208"/>
      <c r="BA368" s="208"/>
      <c r="BB368" s="208"/>
      <c r="BC368" s="208"/>
      <c r="BD368" s="208"/>
      <c r="BE368" s="208"/>
      <c r="BF368" s="208"/>
      <c r="BG368" s="208"/>
      <c r="BH368" s="208"/>
      <c r="BI368" s="208"/>
      <c r="BJ368" s="208"/>
      <c r="BK368" s="208"/>
      <c r="BL368" s="208"/>
      <c r="BM368" s="208"/>
      <c r="BN368" s="208"/>
      <c r="BO368" s="208"/>
      <c r="BP368" s="208"/>
      <c r="BQ368" s="208"/>
      <c r="BR368" s="208"/>
      <c r="BS368" s="208"/>
      <c r="BT368" s="208"/>
      <c r="BU368" s="208"/>
      <c r="BV368" s="208"/>
      <c r="BW368" s="208"/>
      <c r="BX368" s="208"/>
      <c r="BY368" s="208"/>
      <c r="BZ368" s="208"/>
      <c r="CA368" s="208"/>
      <c r="CB368" s="208"/>
      <c r="CC368" s="208"/>
      <c r="CD368" s="208"/>
      <c r="CE368" s="208"/>
      <c r="CF368" s="208"/>
      <c r="CG368" s="208"/>
      <c r="CH368" s="208"/>
      <c r="CI368" s="208"/>
      <c r="CJ368" s="208"/>
      <c r="CK368" s="208"/>
      <c r="CL368" s="208"/>
      <c r="CM368" s="208"/>
      <c r="CN368" s="208"/>
      <c r="CO368" s="208"/>
      <c r="CP368" s="208"/>
      <c r="CQ368" s="208"/>
      <c r="CR368" s="208"/>
      <c r="CS368" s="208"/>
      <c r="CT368" s="208"/>
      <c r="CU368" s="208"/>
      <c r="CV368" s="208"/>
      <c r="CW368" s="208"/>
      <c r="CX368" s="208"/>
      <c r="CY368" s="208"/>
      <c r="CZ368" s="208"/>
      <c r="DA368" s="208"/>
      <c r="DB368" s="208"/>
      <c r="DC368" s="208"/>
      <c r="DD368" s="208"/>
      <c r="DE368" s="208"/>
      <c r="DF368" s="208"/>
      <c r="DG368" s="208"/>
      <c r="DH368" s="208"/>
      <c r="DI368" s="208"/>
      <c r="DJ368" s="208"/>
      <c r="DK368" s="208"/>
      <c r="DL368" s="208"/>
      <c r="DM368" s="208"/>
      <c r="DN368" s="208"/>
      <c r="DO368" s="208"/>
      <c r="DP368" s="208"/>
      <c r="DQ368" s="208"/>
      <c r="DR368" s="208"/>
      <c r="DS368" s="208"/>
      <c r="DT368" s="208"/>
      <c r="DU368" s="208"/>
      <c r="DV368" s="208"/>
      <c r="DW368" s="208"/>
      <c r="DX368" s="208"/>
      <c r="DY368" s="208"/>
      <c r="DZ368" s="208"/>
      <c r="EA368" s="208"/>
      <c r="EB368" s="208"/>
      <c r="EC368" s="208"/>
      <c r="ED368" s="208"/>
      <c r="EE368" s="208"/>
      <c r="EF368" s="208"/>
      <c r="EG368" s="208"/>
      <c r="EH368" s="208"/>
      <c r="EI368" s="208"/>
      <c r="EJ368" s="208"/>
      <c r="EK368" s="208"/>
      <c r="EL368" s="208"/>
      <c r="EM368" s="208"/>
      <c r="EN368" s="208"/>
      <c r="EO368" s="208"/>
      <c r="EP368" s="208"/>
      <c r="EQ368" s="208"/>
      <c r="ER368" s="208"/>
      <c r="ES368" s="208"/>
      <c r="ET368" s="208"/>
      <c r="EU368" s="208"/>
      <c r="EV368" s="208"/>
      <c r="EW368" s="208"/>
      <c r="EX368" s="208"/>
      <c r="EY368" s="208"/>
      <c r="EZ368" s="208"/>
      <c r="FA368" s="208"/>
      <c r="FB368" s="208"/>
      <c r="FC368" s="208"/>
      <c r="FD368" s="208"/>
      <c r="FE368" s="208"/>
      <c r="FF368" s="208"/>
      <c r="FG368" s="208"/>
      <c r="FH368" s="208"/>
      <c r="FI368" s="208"/>
      <c r="FJ368" s="208"/>
      <c r="FK368" s="208"/>
      <c r="FL368" s="208"/>
      <c r="FM368" s="208"/>
      <c r="FN368" s="208"/>
      <c r="FO368" s="208"/>
      <c r="FP368" s="208"/>
      <c r="FQ368" s="208"/>
      <c r="FR368" s="208"/>
      <c r="FS368" s="208"/>
      <c r="FT368" s="208"/>
      <c r="FU368" s="208"/>
      <c r="FV368" s="208"/>
      <c r="FW368" s="208"/>
      <c r="FX368" s="208"/>
      <c r="FY368" s="208"/>
      <c r="FZ368" s="208"/>
      <c r="GA368" s="208"/>
      <c r="GB368" s="208"/>
      <c r="GC368" s="208"/>
      <c r="GD368" s="208"/>
      <c r="GE368" s="208"/>
      <c r="GF368" s="208"/>
      <c r="GG368" s="208"/>
      <c r="GH368" s="208"/>
      <c r="GI368" s="208"/>
      <c r="GJ368" s="208"/>
      <c r="GK368" s="208"/>
      <c r="GL368" s="208"/>
      <c r="GM368" s="208"/>
      <c r="GN368" s="208"/>
      <c r="GO368" s="208"/>
      <c r="GP368" s="208"/>
      <c r="GQ368" s="208"/>
      <c r="GR368" s="208"/>
      <c r="GS368" s="208"/>
      <c r="GT368" s="208"/>
      <c r="GU368" s="208"/>
      <c r="GV368" s="208"/>
      <c r="GW368" s="208"/>
      <c r="GX368" s="208"/>
      <c r="GY368" s="208"/>
      <c r="GZ368" s="208"/>
      <c r="HA368" s="208"/>
      <c r="HB368" s="208"/>
      <c r="HC368" s="208"/>
      <c r="HD368" s="208"/>
      <c r="HE368" s="208"/>
      <c r="HF368" s="208"/>
      <c r="HG368" s="208"/>
      <c r="HH368" s="208"/>
      <c r="HI368" s="208"/>
      <c r="HJ368" s="208"/>
      <c r="HK368" s="208"/>
      <c r="HL368" s="208"/>
      <c r="HM368" s="208"/>
      <c r="HN368" s="208"/>
      <c r="HO368" s="208"/>
      <c r="HP368" s="208"/>
      <c r="HQ368" s="208"/>
      <c r="HR368" s="208"/>
      <c r="HS368" s="208"/>
      <c r="HT368" s="208"/>
      <c r="HU368" s="208"/>
      <c r="HV368" s="208"/>
      <c r="HW368" s="208"/>
      <c r="HX368" s="208"/>
      <c r="HY368" s="208"/>
      <c r="HZ368" s="208"/>
      <c r="IA368" s="208"/>
      <c r="IB368" s="208"/>
      <c r="IC368" s="208"/>
      <c r="ID368" s="208"/>
      <c r="IE368" s="208"/>
      <c r="IF368" s="208"/>
      <c r="IG368" s="208"/>
      <c r="IH368" s="208"/>
      <c r="II368" s="208"/>
      <c r="IJ368" s="208"/>
      <c r="IK368" s="208"/>
      <c r="IL368" s="208"/>
    </row>
    <row r="369" s="2" customFormat="1" ht="18" customHeight="1" spans="1:246">
      <c r="A369" s="208"/>
      <c r="B369" s="210"/>
      <c r="C369" s="210"/>
      <c r="D369" s="210"/>
      <c r="E369" s="210"/>
      <c r="F369" s="211"/>
      <c r="G369" s="208"/>
      <c r="H369" s="208"/>
      <c r="I369" s="208"/>
      <c r="J369" s="208"/>
      <c r="K369" s="208"/>
      <c r="L369" s="208"/>
      <c r="M369" s="208"/>
      <c r="N369" s="208"/>
      <c r="O369" s="208"/>
      <c r="P369" s="208"/>
      <c r="Q369" s="208"/>
      <c r="R369" s="208"/>
      <c r="S369" s="208"/>
      <c r="T369" s="208"/>
      <c r="U369" s="208"/>
      <c r="V369" s="208"/>
      <c r="W369" s="208"/>
      <c r="X369" s="208"/>
      <c r="Y369" s="208"/>
      <c r="Z369" s="208"/>
      <c r="AA369" s="208"/>
      <c r="AB369" s="208"/>
      <c r="AC369" s="208"/>
      <c r="AD369" s="208"/>
      <c r="AE369" s="208"/>
      <c r="AF369" s="208"/>
      <c r="AG369" s="208"/>
      <c r="AH369" s="208"/>
      <c r="AI369" s="208"/>
      <c r="AJ369" s="208"/>
      <c r="AK369" s="208"/>
      <c r="AL369" s="208"/>
      <c r="AM369" s="208"/>
      <c r="AN369" s="208"/>
      <c r="AO369" s="208"/>
      <c r="AP369" s="208"/>
      <c r="AQ369" s="208"/>
      <c r="AR369" s="208"/>
      <c r="AS369" s="208"/>
      <c r="AT369" s="208"/>
      <c r="AU369" s="208"/>
      <c r="AV369" s="208"/>
      <c r="AW369" s="208"/>
      <c r="AX369" s="208"/>
      <c r="AY369" s="208"/>
      <c r="AZ369" s="208"/>
      <c r="BA369" s="208"/>
      <c r="BB369" s="208"/>
      <c r="BC369" s="208"/>
      <c r="BD369" s="208"/>
      <c r="BE369" s="208"/>
      <c r="BF369" s="208"/>
      <c r="BG369" s="208"/>
      <c r="BH369" s="208"/>
      <c r="BI369" s="208"/>
      <c r="BJ369" s="208"/>
      <c r="BK369" s="208"/>
      <c r="BL369" s="208"/>
      <c r="BM369" s="208"/>
      <c r="BN369" s="208"/>
      <c r="BO369" s="208"/>
      <c r="BP369" s="208"/>
      <c r="BQ369" s="208"/>
      <c r="BR369" s="208"/>
      <c r="BS369" s="208"/>
      <c r="BT369" s="208"/>
      <c r="BU369" s="208"/>
      <c r="BV369" s="208"/>
      <c r="BW369" s="208"/>
      <c r="BX369" s="208"/>
      <c r="BY369" s="208"/>
      <c r="BZ369" s="208"/>
      <c r="CA369" s="208"/>
      <c r="CB369" s="208"/>
      <c r="CC369" s="208"/>
      <c r="CD369" s="208"/>
      <c r="CE369" s="208"/>
      <c r="CF369" s="208"/>
      <c r="CG369" s="208"/>
      <c r="CH369" s="208"/>
      <c r="CI369" s="208"/>
      <c r="CJ369" s="208"/>
      <c r="CK369" s="208"/>
      <c r="CL369" s="208"/>
      <c r="CM369" s="208"/>
      <c r="CN369" s="208"/>
      <c r="CO369" s="208"/>
      <c r="CP369" s="208"/>
      <c r="CQ369" s="208"/>
      <c r="CR369" s="208"/>
      <c r="CS369" s="208"/>
      <c r="CT369" s="208"/>
      <c r="CU369" s="208"/>
      <c r="CV369" s="208"/>
      <c r="CW369" s="208"/>
      <c r="CX369" s="208"/>
      <c r="CY369" s="208"/>
      <c r="CZ369" s="208"/>
      <c r="DA369" s="208"/>
      <c r="DB369" s="208"/>
      <c r="DC369" s="208"/>
      <c r="DD369" s="208"/>
      <c r="DE369" s="208"/>
      <c r="DF369" s="208"/>
      <c r="DG369" s="208"/>
      <c r="DH369" s="208"/>
      <c r="DI369" s="208"/>
      <c r="DJ369" s="208"/>
      <c r="DK369" s="208"/>
      <c r="DL369" s="208"/>
      <c r="DM369" s="208"/>
      <c r="DN369" s="208"/>
      <c r="DO369" s="208"/>
      <c r="DP369" s="208"/>
      <c r="DQ369" s="208"/>
      <c r="DR369" s="208"/>
      <c r="DS369" s="208"/>
      <c r="DT369" s="208"/>
      <c r="DU369" s="208"/>
      <c r="DV369" s="208"/>
      <c r="DW369" s="208"/>
      <c r="DX369" s="208"/>
      <c r="DY369" s="208"/>
      <c r="DZ369" s="208"/>
      <c r="EA369" s="208"/>
      <c r="EB369" s="208"/>
      <c r="EC369" s="208"/>
      <c r="ED369" s="208"/>
      <c r="EE369" s="208"/>
      <c r="EF369" s="208"/>
      <c r="EG369" s="208"/>
      <c r="EH369" s="208"/>
      <c r="EI369" s="208"/>
      <c r="EJ369" s="208"/>
      <c r="EK369" s="208"/>
      <c r="EL369" s="208"/>
      <c r="EM369" s="208"/>
      <c r="EN369" s="208"/>
      <c r="EO369" s="208"/>
      <c r="EP369" s="208"/>
      <c r="EQ369" s="208"/>
      <c r="ER369" s="208"/>
      <c r="ES369" s="208"/>
      <c r="ET369" s="208"/>
      <c r="EU369" s="208"/>
      <c r="EV369" s="208"/>
      <c r="EW369" s="208"/>
      <c r="EX369" s="208"/>
      <c r="EY369" s="208"/>
      <c r="EZ369" s="208"/>
      <c r="FA369" s="208"/>
      <c r="FB369" s="208"/>
      <c r="FC369" s="208"/>
      <c r="FD369" s="208"/>
      <c r="FE369" s="208"/>
      <c r="FF369" s="208"/>
      <c r="FG369" s="208"/>
      <c r="FH369" s="208"/>
      <c r="FI369" s="208"/>
      <c r="FJ369" s="208"/>
      <c r="FK369" s="208"/>
      <c r="FL369" s="208"/>
      <c r="FM369" s="208"/>
      <c r="FN369" s="208"/>
      <c r="FO369" s="208"/>
      <c r="FP369" s="208"/>
      <c r="FQ369" s="208"/>
      <c r="FR369" s="208"/>
      <c r="FS369" s="208"/>
      <c r="FT369" s="208"/>
      <c r="FU369" s="208"/>
      <c r="FV369" s="208"/>
      <c r="FW369" s="208"/>
      <c r="FX369" s="208"/>
      <c r="FY369" s="208"/>
      <c r="FZ369" s="208"/>
      <c r="GA369" s="208"/>
      <c r="GB369" s="208"/>
      <c r="GC369" s="208"/>
      <c r="GD369" s="208"/>
      <c r="GE369" s="208"/>
      <c r="GF369" s="208"/>
      <c r="GG369" s="208"/>
      <c r="GH369" s="208"/>
      <c r="GI369" s="208"/>
      <c r="GJ369" s="208"/>
      <c r="GK369" s="208"/>
      <c r="GL369" s="208"/>
      <c r="GM369" s="208"/>
      <c r="GN369" s="208"/>
      <c r="GO369" s="208"/>
      <c r="GP369" s="208"/>
      <c r="GQ369" s="208"/>
      <c r="GR369" s="208"/>
      <c r="GS369" s="208"/>
      <c r="GT369" s="208"/>
      <c r="GU369" s="208"/>
      <c r="GV369" s="208"/>
      <c r="GW369" s="208"/>
      <c r="GX369" s="208"/>
      <c r="GY369" s="208"/>
      <c r="GZ369" s="208"/>
      <c r="HA369" s="208"/>
      <c r="HB369" s="208"/>
      <c r="HC369" s="208"/>
      <c r="HD369" s="208"/>
      <c r="HE369" s="208"/>
      <c r="HF369" s="208"/>
      <c r="HG369" s="208"/>
      <c r="HH369" s="208"/>
      <c r="HI369" s="208"/>
      <c r="HJ369" s="208"/>
      <c r="HK369" s="208"/>
      <c r="HL369" s="208"/>
      <c r="HM369" s="208"/>
      <c r="HN369" s="208"/>
      <c r="HO369" s="208"/>
      <c r="HP369" s="208"/>
      <c r="HQ369" s="208"/>
      <c r="HR369" s="208"/>
      <c r="HS369" s="208"/>
      <c r="HT369" s="208"/>
      <c r="HU369" s="208"/>
      <c r="HV369" s="208"/>
      <c r="HW369" s="208"/>
      <c r="HX369" s="208"/>
      <c r="HY369" s="208"/>
      <c r="HZ369" s="208"/>
      <c r="IA369" s="208"/>
      <c r="IB369" s="208"/>
      <c r="IC369" s="208"/>
      <c r="ID369" s="208"/>
      <c r="IE369" s="208"/>
      <c r="IF369" s="208"/>
      <c r="IG369" s="208"/>
      <c r="IH369" s="208"/>
      <c r="II369" s="208"/>
      <c r="IJ369" s="208"/>
      <c r="IK369" s="208"/>
      <c r="IL369" s="208"/>
    </row>
    <row r="370" s="2" customFormat="1" ht="18" customHeight="1" spans="1:246">
      <c r="A370" s="208"/>
      <c r="B370" s="210"/>
      <c r="C370" s="210"/>
      <c r="D370" s="210"/>
      <c r="E370" s="210"/>
      <c r="F370" s="211"/>
      <c r="G370" s="208"/>
      <c r="H370" s="208"/>
      <c r="I370" s="208"/>
      <c r="J370" s="208"/>
      <c r="K370" s="208"/>
      <c r="L370" s="208"/>
      <c r="M370" s="208"/>
      <c r="N370" s="208"/>
      <c r="O370" s="208"/>
      <c r="P370" s="208"/>
      <c r="Q370" s="208"/>
      <c r="R370" s="208"/>
      <c r="S370" s="208"/>
      <c r="T370" s="208"/>
      <c r="U370" s="208"/>
      <c r="V370" s="208"/>
      <c r="W370" s="208"/>
      <c r="X370" s="208"/>
      <c r="Y370" s="208"/>
      <c r="Z370" s="208"/>
      <c r="AA370" s="208"/>
      <c r="AB370" s="208"/>
      <c r="AC370" s="208"/>
      <c r="AD370" s="208"/>
      <c r="AE370" s="208"/>
      <c r="AF370" s="208"/>
      <c r="AG370" s="208"/>
      <c r="AH370" s="208"/>
      <c r="AI370" s="208"/>
      <c r="AJ370" s="208"/>
      <c r="AK370" s="208"/>
      <c r="AL370" s="208"/>
      <c r="AM370" s="208"/>
      <c r="AN370" s="208"/>
      <c r="AO370" s="208"/>
      <c r="AP370" s="208"/>
      <c r="AQ370" s="208"/>
      <c r="AR370" s="208"/>
      <c r="AS370" s="208"/>
      <c r="AT370" s="208"/>
      <c r="AU370" s="208"/>
      <c r="AV370" s="208"/>
      <c r="AW370" s="208"/>
      <c r="AX370" s="208"/>
      <c r="AY370" s="208"/>
      <c r="AZ370" s="208"/>
      <c r="BA370" s="208"/>
      <c r="BB370" s="208"/>
      <c r="BC370" s="208"/>
      <c r="BD370" s="208"/>
      <c r="BE370" s="208"/>
      <c r="BF370" s="208"/>
      <c r="BG370" s="208"/>
      <c r="BH370" s="208"/>
      <c r="BI370" s="208"/>
      <c r="BJ370" s="208"/>
      <c r="BK370" s="208"/>
      <c r="BL370" s="208"/>
      <c r="BM370" s="208"/>
      <c r="BN370" s="208"/>
      <c r="BO370" s="208"/>
      <c r="BP370" s="208"/>
      <c r="BQ370" s="208"/>
      <c r="BR370" s="208"/>
      <c r="BS370" s="208"/>
      <c r="BT370" s="208"/>
      <c r="BU370" s="208"/>
      <c r="BV370" s="208"/>
      <c r="BW370" s="208"/>
      <c r="BX370" s="208"/>
      <c r="BY370" s="208"/>
      <c r="BZ370" s="208"/>
      <c r="CA370" s="208"/>
      <c r="CB370" s="208"/>
      <c r="CC370" s="208"/>
      <c r="CD370" s="208"/>
      <c r="CE370" s="208"/>
      <c r="CF370" s="208"/>
      <c r="CG370" s="208"/>
      <c r="CH370" s="208"/>
      <c r="CI370" s="208"/>
      <c r="CJ370" s="208"/>
      <c r="CK370" s="208"/>
      <c r="CL370" s="208"/>
      <c r="CM370" s="208"/>
      <c r="CN370" s="208"/>
      <c r="CO370" s="208"/>
      <c r="CP370" s="208"/>
      <c r="CQ370" s="208"/>
      <c r="CR370" s="208"/>
      <c r="CS370" s="208"/>
      <c r="CT370" s="208"/>
      <c r="CU370" s="208"/>
      <c r="CV370" s="208"/>
      <c r="CW370" s="208"/>
      <c r="CX370" s="208"/>
      <c r="CY370" s="208"/>
      <c r="CZ370" s="208"/>
      <c r="DA370" s="208"/>
      <c r="DB370" s="208"/>
      <c r="DC370" s="208"/>
      <c r="DD370" s="208"/>
      <c r="DE370" s="208"/>
      <c r="DF370" s="208"/>
      <c r="DG370" s="208"/>
      <c r="DH370" s="208"/>
      <c r="DI370" s="208"/>
      <c r="DJ370" s="208"/>
      <c r="DK370" s="208"/>
      <c r="DL370" s="208"/>
      <c r="DM370" s="208"/>
      <c r="DN370" s="208"/>
      <c r="DO370" s="208"/>
      <c r="DP370" s="208"/>
      <c r="DQ370" s="208"/>
      <c r="DR370" s="208"/>
      <c r="DS370" s="208"/>
      <c r="DT370" s="208"/>
      <c r="DU370" s="208"/>
      <c r="DV370" s="208"/>
      <c r="DW370" s="208"/>
      <c r="DX370" s="208"/>
      <c r="DY370" s="208"/>
      <c r="DZ370" s="208"/>
      <c r="EA370" s="208"/>
      <c r="EB370" s="208"/>
      <c r="EC370" s="208"/>
      <c r="ED370" s="208"/>
      <c r="EE370" s="208"/>
      <c r="EF370" s="208"/>
      <c r="EG370" s="208"/>
      <c r="EH370" s="208"/>
      <c r="EI370" s="208"/>
      <c r="EJ370" s="208"/>
      <c r="EK370" s="208"/>
      <c r="EL370" s="208"/>
      <c r="EM370" s="208"/>
      <c r="EN370" s="208"/>
      <c r="EO370" s="208"/>
      <c r="EP370" s="208"/>
      <c r="EQ370" s="208"/>
      <c r="ER370" s="208"/>
      <c r="ES370" s="208"/>
      <c r="ET370" s="208"/>
      <c r="EU370" s="208"/>
      <c r="EV370" s="208"/>
      <c r="EW370" s="208"/>
      <c r="EX370" s="208"/>
      <c r="EY370" s="208"/>
      <c r="EZ370" s="208"/>
      <c r="FA370" s="208"/>
      <c r="FB370" s="208"/>
      <c r="FC370" s="208"/>
      <c r="FD370" s="208"/>
      <c r="FE370" s="208"/>
      <c r="FF370" s="208"/>
      <c r="FG370" s="208"/>
      <c r="FH370" s="208"/>
      <c r="FI370" s="208"/>
      <c r="FJ370" s="208"/>
      <c r="FK370" s="208"/>
      <c r="FL370" s="208"/>
      <c r="FM370" s="208"/>
      <c r="FN370" s="208"/>
      <c r="FO370" s="208"/>
      <c r="FP370" s="208"/>
      <c r="FQ370" s="208"/>
      <c r="FR370" s="208"/>
      <c r="FS370" s="208"/>
      <c r="FT370" s="208"/>
      <c r="FU370" s="208"/>
      <c r="FV370" s="208"/>
      <c r="FW370" s="208"/>
      <c r="FX370" s="208"/>
      <c r="FY370" s="208"/>
      <c r="FZ370" s="208"/>
      <c r="GA370" s="208"/>
      <c r="GB370" s="208"/>
      <c r="GC370" s="208"/>
      <c r="GD370" s="208"/>
      <c r="GE370" s="208"/>
      <c r="GF370" s="208"/>
      <c r="GG370" s="208"/>
      <c r="GH370" s="208"/>
      <c r="GI370" s="208"/>
      <c r="GJ370" s="208"/>
      <c r="GK370" s="208"/>
      <c r="GL370" s="208"/>
      <c r="GM370" s="208"/>
      <c r="GN370" s="208"/>
      <c r="GO370" s="208"/>
      <c r="GP370" s="208"/>
      <c r="GQ370" s="208"/>
      <c r="GR370" s="208"/>
      <c r="GS370" s="208"/>
      <c r="GT370" s="208"/>
      <c r="GU370" s="208"/>
      <c r="GV370" s="208"/>
      <c r="GW370" s="208"/>
      <c r="GX370" s="208"/>
      <c r="GY370" s="208"/>
      <c r="GZ370" s="208"/>
      <c r="HA370" s="208"/>
      <c r="HB370" s="208"/>
      <c r="HC370" s="208"/>
      <c r="HD370" s="208"/>
      <c r="HE370" s="208"/>
      <c r="HF370" s="208"/>
      <c r="HG370" s="208"/>
      <c r="HH370" s="208"/>
      <c r="HI370" s="208"/>
      <c r="HJ370" s="208"/>
      <c r="HK370" s="208"/>
      <c r="HL370" s="208"/>
      <c r="HM370" s="208"/>
      <c r="HN370" s="208"/>
      <c r="HO370" s="208"/>
      <c r="HP370" s="208"/>
      <c r="HQ370" s="208"/>
      <c r="HR370" s="208"/>
      <c r="HS370" s="208"/>
      <c r="HT370" s="208"/>
      <c r="HU370" s="208"/>
      <c r="HV370" s="208"/>
      <c r="HW370" s="208"/>
      <c r="HX370" s="208"/>
      <c r="HY370" s="208"/>
      <c r="HZ370" s="208"/>
      <c r="IA370" s="208"/>
      <c r="IB370" s="208"/>
      <c r="IC370" s="208"/>
      <c r="ID370" s="208"/>
      <c r="IE370" s="208"/>
      <c r="IF370" s="208"/>
      <c r="IG370" s="208"/>
      <c r="IH370" s="208"/>
      <c r="II370" s="208"/>
      <c r="IJ370" s="208"/>
      <c r="IK370" s="208"/>
      <c r="IL370" s="208"/>
    </row>
    <row r="371" s="2" customFormat="1" ht="18" customHeight="1" spans="1:246">
      <c r="A371" s="208"/>
      <c r="B371" s="210"/>
      <c r="C371" s="210"/>
      <c r="D371" s="210"/>
      <c r="E371" s="210"/>
      <c r="F371" s="211"/>
      <c r="G371" s="208"/>
      <c r="H371" s="208"/>
      <c r="I371" s="208"/>
      <c r="J371" s="208"/>
      <c r="K371" s="208"/>
      <c r="L371" s="208"/>
      <c r="M371" s="208"/>
      <c r="N371" s="208"/>
      <c r="O371" s="208"/>
      <c r="P371" s="208"/>
      <c r="Q371" s="208"/>
      <c r="R371" s="208"/>
      <c r="S371" s="208"/>
      <c r="T371" s="208"/>
      <c r="U371" s="208"/>
      <c r="V371" s="208"/>
      <c r="W371" s="208"/>
      <c r="X371" s="208"/>
      <c r="Y371" s="208"/>
      <c r="Z371" s="208"/>
      <c r="AA371" s="208"/>
      <c r="AB371" s="208"/>
      <c r="AC371" s="208"/>
      <c r="AD371" s="208"/>
      <c r="AE371" s="208"/>
      <c r="AF371" s="208"/>
      <c r="AG371" s="208"/>
      <c r="AH371" s="208"/>
      <c r="AI371" s="208"/>
      <c r="AJ371" s="208"/>
      <c r="AK371" s="208"/>
      <c r="AL371" s="208"/>
      <c r="AM371" s="208"/>
      <c r="AN371" s="208"/>
      <c r="AO371" s="208"/>
      <c r="AP371" s="208"/>
      <c r="AQ371" s="208"/>
      <c r="AR371" s="208"/>
      <c r="AS371" s="208"/>
      <c r="AT371" s="208"/>
      <c r="AU371" s="208"/>
      <c r="AV371" s="208"/>
      <c r="AW371" s="208"/>
      <c r="AX371" s="208"/>
      <c r="AY371" s="208"/>
      <c r="AZ371" s="208"/>
      <c r="BA371" s="208"/>
      <c r="BB371" s="208"/>
      <c r="BC371" s="208"/>
      <c r="BD371" s="208"/>
      <c r="BE371" s="208"/>
      <c r="BF371" s="208"/>
      <c r="BG371" s="208"/>
      <c r="BH371" s="208"/>
      <c r="BI371" s="208"/>
      <c r="BJ371" s="208"/>
      <c r="BK371" s="208"/>
      <c r="BL371" s="208"/>
      <c r="BM371" s="208"/>
      <c r="BN371" s="208"/>
      <c r="BO371" s="208"/>
      <c r="BP371" s="208"/>
      <c r="BQ371" s="208"/>
      <c r="BR371" s="208"/>
      <c r="BS371" s="208"/>
      <c r="BT371" s="208"/>
      <c r="BU371" s="208"/>
      <c r="BV371" s="208"/>
      <c r="BW371" s="208"/>
      <c r="BX371" s="208"/>
      <c r="BY371" s="208"/>
      <c r="BZ371" s="208"/>
      <c r="CA371" s="208"/>
      <c r="CB371" s="208"/>
      <c r="CC371" s="208"/>
      <c r="CD371" s="208"/>
      <c r="CE371" s="208"/>
      <c r="CF371" s="208"/>
      <c r="CG371" s="208"/>
      <c r="CH371" s="208"/>
      <c r="CI371" s="208"/>
      <c r="CJ371" s="208"/>
      <c r="CK371" s="208"/>
      <c r="CL371" s="208"/>
      <c r="CM371" s="208"/>
      <c r="CN371" s="208"/>
      <c r="CO371" s="208"/>
      <c r="CP371" s="208"/>
      <c r="CQ371" s="208"/>
      <c r="CR371" s="208"/>
      <c r="CS371" s="208"/>
      <c r="CT371" s="208"/>
      <c r="CU371" s="208"/>
      <c r="CV371" s="208"/>
      <c r="CW371" s="208"/>
      <c r="CX371" s="208"/>
      <c r="CY371" s="208"/>
      <c r="CZ371" s="208"/>
      <c r="DA371" s="208"/>
      <c r="DB371" s="208"/>
      <c r="DC371" s="208"/>
      <c r="DD371" s="208"/>
      <c r="DE371" s="208"/>
      <c r="DF371" s="208"/>
      <c r="DG371" s="208"/>
      <c r="DH371" s="208"/>
      <c r="DI371" s="208"/>
      <c r="DJ371" s="208"/>
      <c r="DK371" s="208"/>
      <c r="DL371" s="208"/>
      <c r="DM371" s="208"/>
      <c r="DN371" s="208"/>
      <c r="DO371" s="208"/>
      <c r="DP371" s="208"/>
      <c r="DQ371" s="208"/>
      <c r="DR371" s="208"/>
      <c r="DS371" s="208"/>
      <c r="DT371" s="208"/>
      <c r="DU371" s="208"/>
      <c r="DV371" s="208"/>
      <c r="DW371" s="208"/>
      <c r="DX371" s="208"/>
      <c r="DY371" s="208"/>
      <c r="DZ371" s="208"/>
      <c r="EA371" s="208"/>
      <c r="EB371" s="208"/>
      <c r="EC371" s="208"/>
      <c r="ED371" s="208"/>
      <c r="EE371" s="208"/>
      <c r="EF371" s="208"/>
      <c r="EG371" s="208"/>
      <c r="EH371" s="208"/>
      <c r="EI371" s="208"/>
      <c r="EJ371" s="208"/>
      <c r="EK371" s="208"/>
      <c r="EL371" s="208"/>
      <c r="EM371" s="208"/>
      <c r="EN371" s="208"/>
      <c r="EO371" s="208"/>
      <c r="EP371" s="208"/>
      <c r="EQ371" s="208"/>
      <c r="ER371" s="208"/>
      <c r="ES371" s="208"/>
      <c r="ET371" s="208"/>
      <c r="EU371" s="208"/>
      <c r="EV371" s="208"/>
      <c r="EW371" s="208"/>
      <c r="EX371" s="208"/>
      <c r="EY371" s="208"/>
      <c r="EZ371" s="208"/>
      <c r="FA371" s="208"/>
      <c r="FB371" s="208"/>
      <c r="FC371" s="208"/>
      <c r="FD371" s="208"/>
      <c r="FE371" s="208"/>
      <c r="FF371" s="208"/>
      <c r="FG371" s="208"/>
      <c r="FH371" s="208"/>
      <c r="FI371" s="208"/>
      <c r="FJ371" s="208"/>
      <c r="FK371" s="208"/>
      <c r="FL371" s="208"/>
      <c r="FM371" s="208"/>
      <c r="FN371" s="208"/>
      <c r="FO371" s="208"/>
      <c r="FP371" s="208"/>
      <c r="FQ371" s="208"/>
      <c r="FR371" s="208"/>
      <c r="FS371" s="208"/>
      <c r="FT371" s="208"/>
      <c r="FU371" s="208"/>
      <c r="FV371" s="208"/>
      <c r="FW371" s="208"/>
      <c r="FX371" s="208"/>
      <c r="FY371" s="208"/>
      <c r="FZ371" s="208"/>
      <c r="GA371" s="208"/>
      <c r="GB371" s="208"/>
      <c r="GC371" s="208"/>
      <c r="GD371" s="208"/>
      <c r="GE371" s="208"/>
      <c r="GF371" s="208"/>
      <c r="GG371" s="208"/>
      <c r="GH371" s="208"/>
      <c r="GI371" s="208"/>
      <c r="GJ371" s="208"/>
      <c r="GK371" s="208"/>
      <c r="GL371" s="208"/>
      <c r="GM371" s="208"/>
      <c r="GN371" s="208"/>
      <c r="GO371" s="208"/>
      <c r="GP371" s="208"/>
      <c r="GQ371" s="208"/>
      <c r="GR371" s="208"/>
      <c r="GS371" s="208"/>
      <c r="GT371" s="208"/>
      <c r="GU371" s="208"/>
      <c r="GV371" s="208"/>
      <c r="GW371" s="208"/>
      <c r="GX371" s="208"/>
      <c r="GY371" s="208"/>
      <c r="GZ371" s="208"/>
      <c r="HA371" s="208"/>
      <c r="HB371" s="208"/>
      <c r="HC371" s="208"/>
      <c r="HD371" s="208"/>
      <c r="HE371" s="208"/>
      <c r="HF371" s="208"/>
      <c r="HG371" s="208"/>
      <c r="HH371" s="208"/>
      <c r="HI371" s="208"/>
      <c r="HJ371" s="208"/>
      <c r="HK371" s="208"/>
      <c r="HL371" s="208"/>
      <c r="HM371" s="208"/>
      <c r="HN371" s="208"/>
      <c r="HO371" s="208"/>
      <c r="HP371" s="208"/>
      <c r="HQ371" s="208"/>
      <c r="HR371" s="208"/>
      <c r="HS371" s="208"/>
      <c r="HT371" s="208"/>
      <c r="HU371" s="208"/>
      <c r="HV371" s="208"/>
      <c r="HW371" s="208"/>
      <c r="HX371" s="208"/>
      <c r="HY371" s="208"/>
      <c r="HZ371" s="208"/>
      <c r="IA371" s="208"/>
      <c r="IB371" s="208"/>
      <c r="IC371" s="208"/>
      <c r="ID371" s="208"/>
      <c r="IE371" s="208"/>
      <c r="IF371" s="208"/>
      <c r="IG371" s="208"/>
      <c r="IH371" s="208"/>
      <c r="II371" s="208"/>
      <c r="IJ371" s="208"/>
      <c r="IK371" s="208"/>
      <c r="IL371" s="208"/>
    </row>
  </sheetData>
  <mergeCells count="3">
    <mergeCell ref="A1:G1"/>
    <mergeCell ref="B3:C3"/>
    <mergeCell ref="D3:E3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43"/>
  <sheetViews>
    <sheetView topLeftCell="A9" workbookViewId="0">
      <selection activeCell="B31" sqref="B31:B35"/>
    </sheetView>
  </sheetViews>
  <sheetFormatPr defaultColWidth="7.875" defaultRowHeight="24.75" customHeight="1"/>
  <cols>
    <col min="1" max="1" width="39.125" style="15" customWidth="1"/>
    <col min="2" max="2" width="18.875" style="60" customWidth="1"/>
    <col min="3" max="3" width="38.375" style="61" customWidth="1"/>
    <col min="4" max="4" width="9.125" style="62" hidden="1" customWidth="1"/>
    <col min="5" max="5" width="9.25" style="62" hidden="1" customWidth="1"/>
    <col min="6" max="6" width="14.75" style="63" customWidth="1"/>
    <col min="7" max="7" width="2.125" style="61" hidden="1" customWidth="1"/>
    <col min="8" max="8" width="7.875" style="61"/>
    <col min="9" max="232" width="7.875" style="64"/>
    <col min="233" max="16384" width="7.875" style="15"/>
  </cols>
  <sheetData>
    <row r="1" s="55" customFormat="1" ht="19.5" customHeight="1" spans="1:8">
      <c r="A1" s="65" t="s">
        <v>293</v>
      </c>
      <c r="B1" s="65"/>
      <c r="C1" s="65"/>
      <c r="D1" s="66"/>
      <c r="E1" s="66"/>
      <c r="F1" s="65"/>
      <c r="G1" s="67"/>
      <c r="H1" s="67"/>
    </row>
    <row r="2" s="56" customFormat="1" ht="13.5" customHeight="1" spans="1:8">
      <c r="A2" s="68"/>
      <c r="B2" s="69"/>
      <c r="C2" s="69"/>
      <c r="D2" s="69"/>
      <c r="E2" s="69"/>
      <c r="F2" s="70" t="s">
        <v>1</v>
      </c>
      <c r="G2" s="69"/>
      <c r="H2" s="69"/>
    </row>
    <row r="3" s="57" customFormat="1" ht="21.95" customHeight="1" spans="1:8">
      <c r="A3" s="71" t="s">
        <v>294</v>
      </c>
      <c r="B3" s="72" t="s">
        <v>4</v>
      </c>
      <c r="C3" s="73" t="s">
        <v>295</v>
      </c>
      <c r="D3" s="74" t="s">
        <v>296</v>
      </c>
      <c r="E3" s="74" t="s">
        <v>297</v>
      </c>
      <c r="F3" s="72" t="s">
        <v>4</v>
      </c>
      <c r="G3" s="75"/>
      <c r="H3" s="75"/>
    </row>
    <row r="4" s="58" customFormat="1" ht="21.95" customHeight="1" spans="1:8">
      <c r="A4" s="76" t="s">
        <v>298</v>
      </c>
      <c r="B4" s="186">
        <f t="shared" ref="B4:F4" si="0">B5+B6</f>
        <v>70171</v>
      </c>
      <c r="C4" s="78" t="s">
        <v>299</v>
      </c>
      <c r="D4" s="79">
        <f t="shared" si="0"/>
        <v>824.61</v>
      </c>
      <c r="E4" s="79">
        <f t="shared" si="0"/>
        <v>952.43</v>
      </c>
      <c r="F4" s="186">
        <f t="shared" si="0"/>
        <v>70171</v>
      </c>
      <c r="G4" s="80"/>
      <c r="H4" s="80"/>
    </row>
    <row r="5" s="59" customFormat="1" ht="21.95" customHeight="1" spans="1:8">
      <c r="A5" s="81" t="s">
        <v>300</v>
      </c>
      <c r="B5" s="187">
        <v>50764</v>
      </c>
      <c r="C5" s="83" t="s">
        <v>301</v>
      </c>
      <c r="D5" s="84">
        <f>48.54+91.8</f>
        <v>140.34</v>
      </c>
      <c r="E5" s="84">
        <v>734.51</v>
      </c>
      <c r="F5" s="188">
        <v>70171</v>
      </c>
      <c r="G5" s="85"/>
      <c r="H5" s="85"/>
    </row>
    <row r="6" s="59" customFormat="1" ht="21.95" customHeight="1" spans="1:232">
      <c r="A6" s="86" t="s">
        <v>302</v>
      </c>
      <c r="B6" s="189">
        <f>B7+B11+B30+B32</f>
        <v>19407</v>
      </c>
      <c r="C6" s="83" t="s">
        <v>303</v>
      </c>
      <c r="D6" s="88">
        <f t="shared" ref="D6:F6" si="1">D7+D11+D29+D32</f>
        <v>684.27</v>
      </c>
      <c r="E6" s="88">
        <f t="shared" si="1"/>
        <v>217.92</v>
      </c>
      <c r="F6" s="190">
        <f t="shared" si="1"/>
        <v>0</v>
      </c>
      <c r="G6" s="61"/>
      <c r="H6" s="61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</row>
    <row r="7" s="58" customFormat="1" ht="21.95" customHeight="1" spans="1:8">
      <c r="A7" s="110" t="s">
        <v>304</v>
      </c>
      <c r="B7" s="191">
        <f t="shared" ref="B7:F7" si="2">SUM(B8:B10)</f>
        <v>-328</v>
      </c>
      <c r="C7" s="83" t="s">
        <v>305</v>
      </c>
      <c r="D7" s="88">
        <f t="shared" si="2"/>
        <v>59.07</v>
      </c>
      <c r="E7" s="88"/>
      <c r="F7" s="190">
        <f t="shared" si="2"/>
        <v>0</v>
      </c>
      <c r="G7" s="80"/>
      <c r="H7" s="80"/>
    </row>
    <row r="8" s="58" customFormat="1" ht="21.95" customHeight="1" spans="1:8">
      <c r="A8" s="110" t="s">
        <v>306</v>
      </c>
      <c r="B8" s="191">
        <v>1025</v>
      </c>
      <c r="C8" s="192" t="s">
        <v>307</v>
      </c>
      <c r="D8" s="88">
        <f>85.8-35.37</f>
        <v>50.43</v>
      </c>
      <c r="E8" s="193"/>
      <c r="F8" s="190"/>
      <c r="G8" s="80"/>
      <c r="H8" s="80"/>
    </row>
    <row r="9" s="58" customFormat="1" ht="21.95" customHeight="1" spans="1:8">
      <c r="A9" s="110" t="s">
        <v>308</v>
      </c>
      <c r="B9" s="191">
        <v>-1353</v>
      </c>
      <c r="C9" s="192" t="s">
        <v>309</v>
      </c>
      <c r="D9" s="88">
        <v>1.38</v>
      </c>
      <c r="E9" s="193"/>
      <c r="F9" s="190"/>
      <c r="G9" s="80"/>
      <c r="H9" s="80"/>
    </row>
    <row r="10" s="58" customFormat="1" ht="21.95" customHeight="1" spans="1:8">
      <c r="A10" s="194" t="s">
        <v>310</v>
      </c>
      <c r="B10" s="191"/>
      <c r="C10" s="192" t="s">
        <v>311</v>
      </c>
      <c r="D10" s="88">
        <v>7.26</v>
      </c>
      <c r="E10" s="193"/>
      <c r="F10" s="190"/>
      <c r="G10" s="80"/>
      <c r="H10" s="80"/>
    </row>
    <row r="11" s="58" customFormat="1" ht="21.95" customHeight="1" spans="1:8">
      <c r="A11" s="110" t="s">
        <v>312</v>
      </c>
      <c r="B11" s="195">
        <f>SUM(B12:B29)</f>
        <v>17735</v>
      </c>
      <c r="C11" s="83" t="s">
        <v>313</v>
      </c>
      <c r="D11" s="196">
        <f t="shared" ref="D11:F11" si="3">SUM(D12:D28)</f>
        <v>530.84</v>
      </c>
      <c r="E11" s="196">
        <f t="shared" si="3"/>
        <v>192.13</v>
      </c>
      <c r="F11" s="197">
        <f t="shared" si="3"/>
        <v>0</v>
      </c>
      <c r="G11" s="80"/>
      <c r="H11" s="80"/>
    </row>
    <row r="12" s="58" customFormat="1" ht="21.95" customHeight="1" spans="1:8">
      <c r="A12" s="110" t="s">
        <v>314</v>
      </c>
      <c r="B12" s="189">
        <v>9775</v>
      </c>
      <c r="C12" s="83" t="s">
        <v>315</v>
      </c>
      <c r="D12" s="198">
        <v>213.93</v>
      </c>
      <c r="E12" s="199">
        <v>16.76</v>
      </c>
      <c r="F12" s="190"/>
      <c r="G12" s="80"/>
      <c r="H12" s="80"/>
    </row>
    <row r="13" s="58" customFormat="1" ht="21.95" customHeight="1" spans="1:8">
      <c r="A13" s="194" t="s">
        <v>316</v>
      </c>
      <c r="B13" s="189"/>
      <c r="C13" s="192" t="s">
        <v>317</v>
      </c>
      <c r="D13" s="198">
        <v>1.95</v>
      </c>
      <c r="E13" s="199">
        <v>0.22</v>
      </c>
      <c r="F13" s="190"/>
      <c r="G13" s="80"/>
      <c r="H13" s="80"/>
    </row>
    <row r="14" s="58" customFormat="1" ht="21.95" customHeight="1" spans="1:8">
      <c r="A14" s="194" t="s">
        <v>318</v>
      </c>
      <c r="B14" s="189">
        <v>1308</v>
      </c>
      <c r="C14" s="192" t="s">
        <v>319</v>
      </c>
      <c r="D14" s="198">
        <v>44.58</v>
      </c>
      <c r="E14" s="199">
        <v>10</v>
      </c>
      <c r="F14" s="190"/>
      <c r="G14" s="80"/>
      <c r="H14" s="80"/>
    </row>
    <row r="15" s="58" customFormat="1" ht="21.95" customHeight="1" spans="1:8">
      <c r="A15" s="194" t="s">
        <v>320</v>
      </c>
      <c r="B15" s="189">
        <v>557</v>
      </c>
      <c r="C15" s="192" t="s">
        <v>321</v>
      </c>
      <c r="D15" s="198">
        <f>3.02+0.14</f>
        <v>3.16</v>
      </c>
      <c r="E15" s="199">
        <v>59.94</v>
      </c>
      <c r="F15" s="190"/>
      <c r="G15" s="80"/>
      <c r="H15" s="80"/>
    </row>
    <row r="16" s="58" customFormat="1" ht="21.95" customHeight="1" spans="1:8">
      <c r="A16" s="194" t="s">
        <v>322</v>
      </c>
      <c r="B16" s="189"/>
      <c r="C16" s="192" t="s">
        <v>323</v>
      </c>
      <c r="D16" s="198"/>
      <c r="E16" s="199">
        <v>23.45</v>
      </c>
      <c r="F16" s="190"/>
      <c r="G16" s="80"/>
      <c r="H16" s="80"/>
    </row>
    <row r="17" s="58" customFormat="1" ht="21.95" customHeight="1" spans="1:8">
      <c r="A17" s="194" t="s">
        <v>324</v>
      </c>
      <c r="B17" s="189"/>
      <c r="C17" s="192" t="s">
        <v>325</v>
      </c>
      <c r="D17" s="198">
        <v>1.45</v>
      </c>
      <c r="E17" s="199"/>
      <c r="F17" s="190"/>
      <c r="G17" s="80"/>
      <c r="H17" s="80"/>
    </row>
    <row r="18" s="58" customFormat="1" ht="21.95" customHeight="1" spans="1:8">
      <c r="A18" s="194" t="s">
        <v>326</v>
      </c>
      <c r="B18" s="189"/>
      <c r="C18" s="192" t="s">
        <v>327</v>
      </c>
      <c r="D18" s="198">
        <v>7.72</v>
      </c>
      <c r="E18" s="199">
        <v>9.88</v>
      </c>
      <c r="F18" s="190"/>
      <c r="G18" s="80"/>
      <c r="H18" s="80"/>
    </row>
    <row r="19" s="58" customFormat="1" ht="21.95" customHeight="1" spans="1:8">
      <c r="A19" s="194" t="s">
        <v>328</v>
      </c>
      <c r="B19" s="189">
        <v>34</v>
      </c>
      <c r="C19" s="192" t="s">
        <v>329</v>
      </c>
      <c r="D19" s="198">
        <v>2.7</v>
      </c>
      <c r="E19" s="199"/>
      <c r="F19" s="190"/>
      <c r="G19" s="80"/>
      <c r="H19" s="80"/>
    </row>
    <row r="20" s="58" customFormat="1" ht="21.95" customHeight="1" spans="1:8">
      <c r="A20" s="194" t="s">
        <v>330</v>
      </c>
      <c r="B20" s="189"/>
      <c r="C20" s="192" t="s">
        <v>331</v>
      </c>
      <c r="D20" s="198">
        <v>13.01</v>
      </c>
      <c r="E20" s="199">
        <v>6.35</v>
      </c>
      <c r="F20" s="190"/>
      <c r="G20" s="80"/>
      <c r="H20" s="80"/>
    </row>
    <row r="21" s="58" customFormat="1" ht="21.95" customHeight="1" spans="1:8">
      <c r="A21" s="194" t="s">
        <v>332</v>
      </c>
      <c r="B21" s="189"/>
      <c r="C21" s="192" t="s">
        <v>333</v>
      </c>
      <c r="D21" s="198">
        <f>24.3+4.21</f>
        <v>28.51</v>
      </c>
      <c r="E21" s="199">
        <v>9.69</v>
      </c>
      <c r="F21" s="190"/>
      <c r="G21" s="80"/>
      <c r="H21" s="80"/>
    </row>
    <row r="22" s="58" customFormat="1" ht="21.95" customHeight="1" spans="1:8">
      <c r="A22" s="194" t="s">
        <v>334</v>
      </c>
      <c r="B22" s="189"/>
      <c r="C22" s="192" t="s">
        <v>335</v>
      </c>
      <c r="D22" s="198">
        <v>51.24</v>
      </c>
      <c r="E22" s="199">
        <v>14.5</v>
      </c>
      <c r="F22" s="190"/>
      <c r="G22" s="80"/>
      <c r="H22" s="80"/>
    </row>
    <row r="23" s="58" customFormat="1" ht="21.95" customHeight="1" spans="1:8">
      <c r="A23" s="194" t="s">
        <v>336</v>
      </c>
      <c r="B23" s="189"/>
      <c r="C23" s="192" t="s">
        <v>337</v>
      </c>
      <c r="D23" s="198">
        <v>53.5</v>
      </c>
      <c r="E23" s="199">
        <v>20.63</v>
      </c>
      <c r="F23" s="190"/>
      <c r="G23" s="80"/>
      <c r="H23" s="80"/>
    </row>
    <row r="24" s="58" customFormat="1" ht="21.95" customHeight="1" spans="1:8">
      <c r="A24" s="194" t="s">
        <v>338</v>
      </c>
      <c r="B24" s="189"/>
      <c r="C24" s="192" t="s">
        <v>339</v>
      </c>
      <c r="D24" s="198">
        <f>5.87</f>
        <v>5.87</v>
      </c>
      <c r="E24" s="199">
        <v>5.12</v>
      </c>
      <c r="F24" s="190"/>
      <c r="G24" s="80"/>
      <c r="H24" s="80"/>
    </row>
    <row r="25" s="58" customFormat="1" ht="21.95" customHeight="1" spans="1:8">
      <c r="A25" s="194" t="s">
        <v>340</v>
      </c>
      <c r="B25" s="189"/>
      <c r="C25" s="83" t="s">
        <v>341</v>
      </c>
      <c r="D25" s="198">
        <v>2.22</v>
      </c>
      <c r="E25" s="199">
        <v>0.54</v>
      </c>
      <c r="F25" s="190"/>
      <c r="G25" s="80"/>
      <c r="H25" s="80"/>
    </row>
    <row r="26" s="58" customFormat="1" ht="21.95" customHeight="1" spans="1:8">
      <c r="A26" s="194" t="s">
        <v>342</v>
      </c>
      <c r="B26" s="189"/>
      <c r="C26" s="83" t="s">
        <v>343</v>
      </c>
      <c r="D26" s="198">
        <v>7.21</v>
      </c>
      <c r="E26" s="199"/>
      <c r="F26" s="190"/>
      <c r="G26" s="80"/>
      <c r="H26" s="80"/>
    </row>
    <row r="27" s="58" customFormat="1" ht="21.95" customHeight="1" spans="1:8">
      <c r="A27" s="194" t="s">
        <v>344</v>
      </c>
      <c r="B27" s="189">
        <v>5311</v>
      </c>
      <c r="C27" s="83" t="s">
        <v>345</v>
      </c>
      <c r="D27" s="198">
        <f>130.16-5.75-4.21-0.58-13.16-12.67</f>
        <v>93.79</v>
      </c>
      <c r="E27" s="199">
        <v>14.71</v>
      </c>
      <c r="F27" s="190"/>
      <c r="G27" s="80"/>
      <c r="H27" s="80"/>
    </row>
    <row r="28" s="58" customFormat="1" ht="21.95" customHeight="1" spans="1:8">
      <c r="A28" s="194" t="s">
        <v>346</v>
      </c>
      <c r="B28" s="189">
        <v>700</v>
      </c>
      <c r="C28" s="83" t="s">
        <v>347</v>
      </c>
      <c r="D28" s="198"/>
      <c r="E28" s="199">
        <v>0.34</v>
      </c>
      <c r="F28" s="190"/>
      <c r="G28" s="80"/>
      <c r="H28" s="80"/>
    </row>
    <row r="29" s="58" customFormat="1" ht="21.95" customHeight="1" spans="1:8">
      <c r="A29" s="194" t="s">
        <v>348</v>
      </c>
      <c r="B29" s="189">
        <v>50</v>
      </c>
      <c r="C29" s="83" t="s">
        <v>349</v>
      </c>
      <c r="D29" s="196">
        <f>SUM(D30:D31)</f>
        <v>94.36</v>
      </c>
      <c r="E29" s="196">
        <f>SUM(E30:E31)</f>
        <v>13.79</v>
      </c>
      <c r="F29" s="200"/>
      <c r="G29" s="80"/>
      <c r="H29" s="80"/>
    </row>
    <row r="30" s="185" customFormat="1" ht="21.95" customHeight="1" spans="1:8">
      <c r="A30" s="110" t="s">
        <v>350</v>
      </c>
      <c r="B30" s="189">
        <f>B31</f>
        <v>0</v>
      </c>
      <c r="C30" s="192" t="s">
        <v>351</v>
      </c>
      <c r="D30" s="88">
        <v>94.36</v>
      </c>
      <c r="E30" s="88"/>
      <c r="F30" s="200"/>
      <c r="G30" s="201"/>
      <c r="H30" s="201"/>
    </row>
    <row r="31" s="185" customFormat="1" ht="21.95" customHeight="1" spans="1:8">
      <c r="A31" s="202" t="s">
        <v>352</v>
      </c>
      <c r="B31" s="190"/>
      <c r="C31" s="192"/>
      <c r="D31" s="88"/>
      <c r="E31" s="88">
        <v>13.79</v>
      </c>
      <c r="F31" s="200"/>
      <c r="G31" s="201"/>
      <c r="H31" s="201"/>
    </row>
    <row r="32" s="91" customFormat="1" ht="21.95" customHeight="1" spans="1:232">
      <c r="A32" s="110" t="s">
        <v>353</v>
      </c>
      <c r="B32" s="189">
        <f>SUM(B33:B35)</f>
        <v>2000</v>
      </c>
      <c r="C32" s="192" t="s">
        <v>354</v>
      </c>
      <c r="D32" s="203">
        <f t="shared" ref="D32:F32" si="4">D33</f>
        <v>0</v>
      </c>
      <c r="E32" s="204">
        <f t="shared" si="4"/>
        <v>12</v>
      </c>
      <c r="F32" s="200">
        <f t="shared" si="4"/>
        <v>0</v>
      </c>
      <c r="G32" s="205"/>
      <c r="H32" s="205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</row>
    <row r="33" s="15" customFormat="1" ht="21.95" customHeight="1" spans="1:232">
      <c r="A33" s="110" t="s">
        <v>355</v>
      </c>
      <c r="B33" s="189">
        <v>2000</v>
      </c>
      <c r="C33" s="192" t="s">
        <v>356</v>
      </c>
      <c r="D33" s="193"/>
      <c r="E33" s="193">
        <v>12</v>
      </c>
      <c r="F33" s="200"/>
      <c r="G33" s="61"/>
      <c r="H33" s="61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</row>
    <row r="34" s="15" customFormat="1" ht="21.95" customHeight="1" spans="1:232">
      <c r="A34" s="110" t="s">
        <v>357</v>
      </c>
      <c r="B34" s="189"/>
      <c r="C34" s="192"/>
      <c r="D34" s="193"/>
      <c r="E34" s="193"/>
      <c r="F34" s="206"/>
      <c r="G34" s="61"/>
      <c r="H34" s="61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</row>
    <row r="35" s="15" customFormat="1" ht="21.95" customHeight="1" spans="1:232">
      <c r="A35" s="110" t="s">
        <v>358</v>
      </c>
      <c r="B35" s="189"/>
      <c r="C35" s="192"/>
      <c r="D35" s="193"/>
      <c r="E35" s="193"/>
      <c r="F35" s="206"/>
      <c r="G35" s="61"/>
      <c r="H35" s="61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</row>
    <row r="36" s="15" customFormat="1" ht="21.95" customHeight="1" spans="2:232">
      <c r="B36" s="60"/>
      <c r="C36" s="61"/>
      <c r="D36" s="62"/>
      <c r="E36" s="62"/>
      <c r="F36" s="63"/>
      <c r="G36" s="61"/>
      <c r="H36" s="61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</row>
    <row r="37" s="15" customFormat="1" ht="21.95" customHeight="1" spans="2:232">
      <c r="B37" s="60"/>
      <c r="C37" s="61"/>
      <c r="D37" s="62"/>
      <c r="E37" s="62"/>
      <c r="F37" s="63"/>
      <c r="G37" s="61"/>
      <c r="H37" s="61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</row>
    <row r="38" s="15" customFormat="1" ht="21.95" customHeight="1" spans="2:232">
      <c r="B38" s="60"/>
      <c r="C38" s="61"/>
      <c r="D38" s="62"/>
      <c r="E38" s="62"/>
      <c r="F38" s="63"/>
      <c r="G38" s="61"/>
      <c r="H38" s="61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</row>
    <row r="39" s="15" customFormat="1" ht="21.95" customHeight="1" spans="2:232">
      <c r="B39" s="60"/>
      <c r="C39" s="61"/>
      <c r="D39" s="62"/>
      <c r="E39" s="62"/>
      <c r="F39" s="63"/>
      <c r="G39" s="61"/>
      <c r="H39" s="61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</row>
    <row r="40" s="15" customFormat="1" ht="18" customHeight="1" spans="2:232">
      <c r="B40" s="60"/>
      <c r="C40" s="61"/>
      <c r="D40" s="62"/>
      <c r="E40" s="62"/>
      <c r="F40" s="63"/>
      <c r="G40" s="61"/>
      <c r="H40" s="61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</row>
    <row r="41" s="15" customFormat="1" ht="18" customHeight="1" spans="2:232">
      <c r="B41" s="60"/>
      <c r="C41" s="61"/>
      <c r="D41" s="62"/>
      <c r="E41" s="62"/>
      <c r="F41" s="63"/>
      <c r="G41" s="61"/>
      <c r="H41" s="61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64"/>
      <c r="HV41" s="64"/>
      <c r="HW41" s="64"/>
      <c r="HX41" s="64"/>
    </row>
    <row r="42" s="15" customFormat="1" ht="18" customHeight="1" spans="2:232">
      <c r="B42" s="60"/>
      <c r="C42" s="61"/>
      <c r="D42" s="62"/>
      <c r="E42" s="62"/>
      <c r="F42" s="63"/>
      <c r="G42" s="61"/>
      <c r="H42" s="61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64"/>
      <c r="HV42" s="64"/>
      <c r="HW42" s="64"/>
      <c r="HX42" s="64"/>
    </row>
    <row r="43" s="15" customFormat="1" ht="18" customHeight="1" spans="2:232">
      <c r="B43" s="60"/>
      <c r="C43" s="61"/>
      <c r="D43" s="62"/>
      <c r="E43" s="62"/>
      <c r="F43" s="63"/>
      <c r="G43" s="61"/>
      <c r="H43" s="61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  <c r="HH43" s="64"/>
      <c r="HI43" s="64"/>
      <c r="HJ43" s="64"/>
      <c r="HK43" s="64"/>
      <c r="HL43" s="64"/>
      <c r="HM43" s="64"/>
      <c r="HN43" s="64"/>
      <c r="HO43" s="64"/>
      <c r="HP43" s="64"/>
      <c r="HQ43" s="64"/>
      <c r="HR43" s="64"/>
      <c r="HS43" s="64"/>
      <c r="HT43" s="64"/>
      <c r="HU43" s="64"/>
      <c r="HV43" s="64"/>
      <c r="HW43" s="64"/>
      <c r="HX43" s="64"/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2"/>
  <sheetViews>
    <sheetView workbookViewId="0">
      <selection activeCell="A2" sqref="A2"/>
    </sheetView>
  </sheetViews>
  <sheetFormatPr defaultColWidth="7.875" defaultRowHeight="15.75"/>
  <cols>
    <col min="1" max="1" width="38.125" style="166" customWidth="1"/>
    <col min="2" max="2" width="14.625" style="167" customWidth="1"/>
    <col min="3" max="3" width="14.25" style="167" customWidth="1"/>
    <col min="4" max="4" width="15.125" style="167" customWidth="1"/>
    <col min="5" max="5" width="30" style="166" customWidth="1"/>
    <col min="6" max="6" width="12.125" style="167" customWidth="1"/>
    <col min="7" max="8" width="7.875" style="167" customWidth="1"/>
    <col min="9" max="9" width="4.75" style="167" customWidth="1"/>
    <col min="10" max="10" width="8.25" style="167"/>
    <col min="11" max="255" width="7.875" style="167"/>
    <col min="256" max="16384" width="7.875" style="2"/>
  </cols>
  <sheetData>
    <row r="1" s="2" customFormat="1" ht="22.5" customHeight="1" spans="1:255">
      <c r="A1" s="127" t="s">
        <v>359</v>
      </c>
      <c r="B1" s="127"/>
      <c r="C1" s="127"/>
      <c r="D1" s="127"/>
      <c r="E1" s="12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EO1" s="167"/>
      <c r="EP1" s="167"/>
      <c r="EQ1" s="167"/>
      <c r="ER1" s="167"/>
      <c r="ES1" s="167"/>
      <c r="ET1" s="167"/>
      <c r="EU1" s="167"/>
      <c r="EV1" s="167"/>
      <c r="EW1" s="167"/>
      <c r="EX1" s="167"/>
      <c r="EY1" s="167"/>
      <c r="EZ1" s="167"/>
      <c r="FA1" s="167"/>
      <c r="FB1" s="167"/>
      <c r="FC1" s="167"/>
      <c r="FD1" s="167"/>
      <c r="FE1" s="167"/>
      <c r="FF1" s="167"/>
      <c r="FG1" s="167"/>
      <c r="FH1" s="167"/>
      <c r="FI1" s="167"/>
      <c r="FJ1" s="167"/>
      <c r="FK1" s="167"/>
      <c r="FL1" s="167"/>
      <c r="FM1" s="167"/>
      <c r="FN1" s="167"/>
      <c r="FO1" s="167"/>
      <c r="FP1" s="167"/>
      <c r="FQ1" s="167"/>
      <c r="FR1" s="167"/>
      <c r="FS1" s="167"/>
      <c r="FT1" s="167"/>
      <c r="FU1" s="167"/>
      <c r="FV1" s="167"/>
      <c r="FW1" s="167"/>
      <c r="FX1" s="167"/>
      <c r="FY1" s="167"/>
      <c r="FZ1" s="167"/>
      <c r="GA1" s="167"/>
      <c r="GB1" s="167"/>
      <c r="GC1" s="167"/>
      <c r="GD1" s="167"/>
      <c r="GE1" s="167"/>
      <c r="GF1" s="167"/>
      <c r="GG1" s="167"/>
      <c r="GH1" s="167"/>
      <c r="GI1" s="167"/>
      <c r="GJ1" s="167"/>
      <c r="GK1" s="167"/>
      <c r="GL1" s="167"/>
      <c r="GM1" s="167"/>
      <c r="GN1" s="167"/>
      <c r="GO1" s="167"/>
      <c r="GP1" s="167"/>
      <c r="GQ1" s="167"/>
      <c r="GR1" s="167"/>
      <c r="GS1" s="167"/>
      <c r="GT1" s="167"/>
      <c r="GU1" s="167"/>
      <c r="GV1" s="167"/>
      <c r="GW1" s="167"/>
      <c r="GX1" s="167"/>
      <c r="GY1" s="167"/>
      <c r="GZ1" s="167"/>
      <c r="HA1" s="167"/>
      <c r="HB1" s="167"/>
      <c r="HC1" s="167"/>
      <c r="HD1" s="167"/>
      <c r="HE1" s="167"/>
      <c r="HF1" s="167"/>
      <c r="HG1" s="167"/>
      <c r="HH1" s="167"/>
      <c r="HI1" s="167"/>
      <c r="HJ1" s="167"/>
      <c r="HK1" s="167"/>
      <c r="HL1" s="167"/>
      <c r="HM1" s="167"/>
      <c r="HN1" s="167"/>
      <c r="HO1" s="167"/>
      <c r="HP1" s="167"/>
      <c r="HQ1" s="167"/>
      <c r="HR1" s="167"/>
      <c r="HS1" s="167"/>
      <c r="HT1" s="167"/>
      <c r="HU1" s="167"/>
      <c r="HV1" s="167"/>
      <c r="HW1" s="167"/>
      <c r="HX1" s="167"/>
      <c r="HY1" s="167"/>
      <c r="HZ1" s="167"/>
      <c r="IA1" s="167"/>
      <c r="IB1" s="167"/>
      <c r="IC1" s="167"/>
      <c r="ID1" s="167"/>
      <c r="IE1" s="167"/>
      <c r="IF1" s="167"/>
      <c r="IG1" s="167"/>
      <c r="IH1" s="167"/>
      <c r="II1" s="167"/>
      <c r="IJ1" s="167"/>
      <c r="IK1" s="167"/>
      <c r="IL1" s="167"/>
      <c r="IM1" s="167"/>
      <c r="IN1" s="167"/>
      <c r="IO1" s="167"/>
      <c r="IP1" s="167"/>
      <c r="IQ1" s="167"/>
      <c r="IR1" s="167"/>
      <c r="IS1" s="167"/>
      <c r="IT1" s="167"/>
      <c r="IU1" s="167"/>
    </row>
    <row r="2" s="163" customFormat="1" ht="17.25" customHeight="1" spans="1:5">
      <c r="A2" s="168"/>
      <c r="B2" s="169"/>
      <c r="C2" s="169"/>
      <c r="D2" s="169"/>
      <c r="E2" s="170" t="s">
        <v>1</v>
      </c>
    </row>
    <row r="3" s="164" customFormat="1" ht="39" customHeight="1" spans="1:5">
      <c r="A3" s="71" t="s">
        <v>2</v>
      </c>
      <c r="B3" s="71" t="s">
        <v>360</v>
      </c>
      <c r="C3" s="71" t="s">
        <v>4</v>
      </c>
      <c r="D3" s="71" t="s">
        <v>361</v>
      </c>
      <c r="E3" s="73" t="s">
        <v>362</v>
      </c>
    </row>
    <row r="4" s="165" customFormat="1" ht="24" spans="1:255">
      <c r="A4" s="143" t="s">
        <v>363</v>
      </c>
      <c r="B4" s="171">
        <f>SUM(B5:B19)</f>
        <v>5273</v>
      </c>
      <c r="C4" s="171">
        <f>SUM(C5:C12)</f>
        <v>2182</v>
      </c>
      <c r="D4" s="172">
        <f>C4/B4*100</f>
        <v>41.3806182438839</v>
      </c>
      <c r="E4" s="146" t="s">
        <v>364</v>
      </c>
      <c r="F4" s="167"/>
      <c r="G4" s="167"/>
      <c r="H4" s="167"/>
      <c r="I4" s="167"/>
      <c r="J4" s="183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167"/>
    </row>
    <row r="5" s="165" customFormat="1" ht="24.75" customHeight="1" spans="1:255">
      <c r="A5" s="173" t="s">
        <v>365</v>
      </c>
      <c r="B5" s="174"/>
      <c r="C5" s="174"/>
      <c r="D5" s="175"/>
      <c r="E5" s="176"/>
      <c r="F5" s="167"/>
      <c r="G5" s="167"/>
      <c r="H5" s="167"/>
      <c r="I5" s="167"/>
      <c r="J5" s="184"/>
      <c r="K5" s="184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7"/>
      <c r="ET5" s="167"/>
      <c r="EU5" s="167"/>
      <c r="EV5" s="167"/>
      <c r="EW5" s="167"/>
      <c r="EX5" s="167"/>
      <c r="EY5" s="167"/>
      <c r="EZ5" s="167"/>
      <c r="FA5" s="167"/>
      <c r="FB5" s="167"/>
      <c r="FC5" s="167"/>
      <c r="FD5" s="167"/>
      <c r="FE5" s="167"/>
      <c r="FF5" s="167"/>
      <c r="FG5" s="167"/>
      <c r="FH5" s="167"/>
      <c r="FI5" s="167"/>
      <c r="FJ5" s="167"/>
      <c r="FK5" s="167"/>
      <c r="FL5" s="167"/>
      <c r="FM5" s="167"/>
      <c r="FN5" s="167"/>
      <c r="FO5" s="167"/>
      <c r="FP5" s="167"/>
      <c r="FQ5" s="167"/>
      <c r="FR5" s="167"/>
      <c r="FS5" s="167"/>
      <c r="FT5" s="167"/>
      <c r="FU5" s="167"/>
      <c r="FV5" s="167"/>
      <c r="FW5" s="167"/>
      <c r="FX5" s="167"/>
      <c r="FY5" s="167"/>
      <c r="FZ5" s="167"/>
      <c r="GA5" s="167"/>
      <c r="GB5" s="167"/>
      <c r="GC5" s="167"/>
      <c r="GD5" s="167"/>
      <c r="GE5" s="167"/>
      <c r="GF5" s="167"/>
      <c r="GG5" s="167"/>
      <c r="GH5" s="167"/>
      <c r="GI5" s="167"/>
      <c r="GJ5" s="167"/>
      <c r="GK5" s="167"/>
      <c r="GL5" s="167"/>
      <c r="GM5" s="167"/>
      <c r="GN5" s="167"/>
      <c r="GO5" s="167"/>
      <c r="GP5" s="167"/>
      <c r="GQ5" s="167"/>
      <c r="GR5" s="167"/>
      <c r="GS5" s="167"/>
      <c r="GT5" s="167"/>
      <c r="GU5" s="167"/>
      <c r="GV5" s="167"/>
      <c r="GW5" s="167"/>
      <c r="GX5" s="167"/>
      <c r="GY5" s="167"/>
      <c r="GZ5" s="167"/>
      <c r="HA5" s="167"/>
      <c r="HB5" s="167"/>
      <c r="HC5" s="167"/>
      <c r="HD5" s="167"/>
      <c r="HE5" s="167"/>
      <c r="HF5" s="167"/>
      <c r="HG5" s="167"/>
      <c r="HH5" s="167"/>
      <c r="HI5" s="167"/>
      <c r="HJ5" s="167"/>
      <c r="HK5" s="167"/>
      <c r="HL5" s="167"/>
      <c r="HM5" s="167"/>
      <c r="HN5" s="167"/>
      <c r="HO5" s="167"/>
      <c r="HP5" s="167"/>
      <c r="HQ5" s="167"/>
      <c r="HR5" s="167"/>
      <c r="HS5" s="167"/>
      <c r="HT5" s="167"/>
      <c r="HU5" s="167"/>
      <c r="HV5" s="167"/>
      <c r="HW5" s="167"/>
      <c r="HX5" s="167"/>
      <c r="HY5" s="167"/>
      <c r="HZ5" s="167"/>
      <c r="IA5" s="167"/>
      <c r="IB5" s="167"/>
      <c r="IC5" s="167"/>
      <c r="ID5" s="167"/>
      <c r="IE5" s="167"/>
      <c r="IF5" s="167"/>
      <c r="IG5" s="167"/>
      <c r="IH5" s="167"/>
      <c r="II5" s="167"/>
      <c r="IJ5" s="167"/>
      <c r="IK5" s="167"/>
      <c r="IL5" s="167"/>
      <c r="IM5" s="167"/>
      <c r="IN5" s="167"/>
      <c r="IO5" s="167"/>
      <c r="IP5" s="167"/>
      <c r="IQ5" s="167"/>
      <c r="IR5" s="167"/>
      <c r="IS5" s="167"/>
      <c r="IT5" s="167"/>
      <c r="IU5" s="167"/>
    </row>
    <row r="6" s="165" customFormat="1" ht="24.75" customHeight="1" spans="1:255">
      <c r="A6" s="173" t="s">
        <v>366</v>
      </c>
      <c r="B6" s="174"/>
      <c r="C6" s="174"/>
      <c r="D6" s="175"/>
      <c r="E6" s="176"/>
      <c r="F6" s="167"/>
      <c r="G6" s="167"/>
      <c r="H6" s="167"/>
      <c r="I6" s="167"/>
      <c r="J6" s="184"/>
      <c r="K6" s="184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67"/>
      <c r="DS6" s="167"/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7"/>
      <c r="IL6" s="167"/>
      <c r="IM6" s="167"/>
      <c r="IN6" s="167"/>
      <c r="IO6" s="167"/>
      <c r="IP6" s="167"/>
      <c r="IQ6" s="167"/>
      <c r="IR6" s="167"/>
      <c r="IS6" s="167"/>
      <c r="IT6" s="167"/>
      <c r="IU6" s="167"/>
    </row>
    <row r="7" s="165" customFormat="1" ht="24.75" customHeight="1" spans="1:255">
      <c r="A7" s="173" t="s">
        <v>367</v>
      </c>
      <c r="B7" s="174"/>
      <c r="C7" s="174"/>
      <c r="D7" s="175"/>
      <c r="E7" s="176"/>
      <c r="F7" s="167"/>
      <c r="G7" s="167"/>
      <c r="H7" s="167"/>
      <c r="I7" s="167"/>
      <c r="J7" s="184"/>
      <c r="K7" s="184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/>
      <c r="DJ7" s="167"/>
      <c r="DK7" s="167"/>
      <c r="DL7" s="167"/>
      <c r="DM7" s="167"/>
      <c r="DN7" s="167"/>
      <c r="DO7" s="167"/>
      <c r="DP7" s="167"/>
      <c r="DQ7" s="167"/>
      <c r="DR7" s="167"/>
      <c r="DS7" s="167"/>
      <c r="DT7" s="167"/>
      <c r="DU7" s="167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</row>
    <row r="8" s="165" customFormat="1" ht="24.75" customHeight="1" spans="1:255">
      <c r="A8" s="177" t="s">
        <v>368</v>
      </c>
      <c r="B8" s="174">
        <v>18</v>
      </c>
      <c r="C8" s="174">
        <v>18</v>
      </c>
      <c r="D8" s="175"/>
      <c r="E8" s="178"/>
      <c r="F8" s="167"/>
      <c r="G8" s="167"/>
      <c r="H8" s="167"/>
      <c r="I8" s="167"/>
      <c r="J8" s="184"/>
      <c r="K8" s="184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67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  <c r="IT8" s="167"/>
      <c r="IU8" s="167"/>
    </row>
    <row r="9" s="165" customFormat="1" ht="24.75" customHeight="1" spans="1:255">
      <c r="A9" s="173" t="s">
        <v>369</v>
      </c>
      <c r="B9" s="174"/>
      <c r="C9" s="174"/>
      <c r="D9" s="175"/>
      <c r="E9" s="176"/>
      <c r="F9" s="167"/>
      <c r="G9" s="167"/>
      <c r="H9" s="167"/>
      <c r="I9" s="167"/>
      <c r="J9" s="184"/>
      <c r="K9" s="184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7"/>
      <c r="CI9" s="167"/>
      <c r="CJ9" s="167"/>
      <c r="CK9" s="167"/>
      <c r="CL9" s="167"/>
      <c r="CM9" s="167"/>
      <c r="CN9" s="167"/>
      <c r="CO9" s="167"/>
      <c r="CP9" s="167"/>
      <c r="CQ9" s="167"/>
      <c r="CR9" s="167"/>
      <c r="CS9" s="167"/>
      <c r="CT9" s="167"/>
      <c r="CU9" s="167"/>
      <c r="CV9" s="167"/>
      <c r="CW9" s="167"/>
      <c r="CX9" s="167"/>
      <c r="CY9" s="167"/>
      <c r="CZ9" s="167"/>
      <c r="DA9" s="167"/>
      <c r="DB9" s="167"/>
      <c r="DC9" s="167"/>
      <c r="DD9" s="167"/>
      <c r="DE9" s="167"/>
      <c r="DF9" s="167"/>
      <c r="DG9" s="167"/>
      <c r="DH9" s="167"/>
      <c r="DI9" s="167"/>
      <c r="DJ9" s="167"/>
      <c r="DK9" s="167"/>
      <c r="DL9" s="167"/>
      <c r="DM9" s="167"/>
      <c r="DN9" s="167"/>
      <c r="DO9" s="167"/>
      <c r="DP9" s="167"/>
      <c r="DQ9" s="167"/>
      <c r="DR9" s="167"/>
      <c r="DS9" s="167"/>
      <c r="DT9" s="167"/>
      <c r="DU9" s="167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7"/>
      <c r="FH9" s="167"/>
      <c r="FI9" s="167"/>
      <c r="FJ9" s="167"/>
      <c r="FK9" s="167"/>
      <c r="FL9" s="167"/>
      <c r="FM9" s="167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167"/>
      <c r="GC9" s="167"/>
      <c r="GD9" s="167"/>
      <c r="GE9" s="167"/>
      <c r="GF9" s="167"/>
      <c r="GG9" s="167"/>
      <c r="GH9" s="167"/>
      <c r="GI9" s="167"/>
      <c r="GJ9" s="167"/>
      <c r="GK9" s="167"/>
      <c r="GL9" s="167"/>
      <c r="GM9" s="167"/>
      <c r="GN9" s="167"/>
      <c r="GO9" s="167"/>
      <c r="GP9" s="167"/>
      <c r="GQ9" s="167"/>
      <c r="GR9" s="167"/>
      <c r="GS9" s="167"/>
      <c r="GT9" s="167"/>
      <c r="GU9" s="167"/>
      <c r="GV9" s="167"/>
      <c r="GW9" s="167"/>
      <c r="GX9" s="167"/>
      <c r="GY9" s="167"/>
      <c r="GZ9" s="167"/>
      <c r="HA9" s="167"/>
      <c r="HB9" s="167"/>
      <c r="HC9" s="167"/>
      <c r="HD9" s="167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167"/>
      <c r="IA9" s="167"/>
      <c r="IB9" s="167"/>
      <c r="IC9" s="167"/>
      <c r="ID9" s="167"/>
      <c r="IE9" s="167"/>
      <c r="IF9" s="167"/>
      <c r="IG9" s="167"/>
      <c r="IH9" s="167"/>
      <c r="II9" s="167"/>
      <c r="IJ9" s="167"/>
      <c r="IK9" s="167"/>
      <c r="IL9" s="167"/>
      <c r="IM9" s="167"/>
      <c r="IN9" s="167"/>
      <c r="IO9" s="167"/>
      <c r="IP9" s="167"/>
      <c r="IQ9" s="167"/>
      <c r="IR9" s="167"/>
      <c r="IS9" s="167"/>
      <c r="IT9" s="167"/>
      <c r="IU9" s="167"/>
    </row>
    <row r="10" s="165" customFormat="1" ht="24.75" customHeight="1" spans="1:255">
      <c r="A10" s="173" t="s">
        <v>370</v>
      </c>
      <c r="B10" s="174">
        <v>2339</v>
      </c>
      <c r="C10" s="174">
        <v>1871</v>
      </c>
      <c r="D10" s="175"/>
      <c r="E10" s="154"/>
      <c r="F10" s="167"/>
      <c r="G10" s="167"/>
      <c r="H10" s="167"/>
      <c r="I10" s="167"/>
      <c r="J10" s="184"/>
      <c r="K10" s="184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  <c r="CQ10" s="167"/>
      <c r="CR10" s="167"/>
      <c r="CS10" s="167"/>
      <c r="CT10" s="167"/>
      <c r="CU10" s="167"/>
      <c r="CV10" s="167"/>
      <c r="CW10" s="167"/>
      <c r="CX10" s="167"/>
      <c r="CY10" s="167"/>
      <c r="CZ10" s="167"/>
      <c r="DA10" s="167"/>
      <c r="DB10" s="167"/>
      <c r="DC10" s="167"/>
      <c r="DD10" s="167"/>
      <c r="DE10" s="167"/>
      <c r="DF10" s="167"/>
      <c r="DG10" s="167"/>
      <c r="DH10" s="167"/>
      <c r="DI10" s="167"/>
      <c r="DJ10" s="167"/>
      <c r="DK10" s="167"/>
      <c r="DL10" s="167"/>
      <c r="DM10" s="167"/>
      <c r="DN10" s="167"/>
      <c r="DO10" s="167"/>
      <c r="DP10" s="167"/>
      <c r="DQ10" s="167"/>
      <c r="DR10" s="167"/>
      <c r="DS10" s="167"/>
      <c r="DT10" s="167"/>
      <c r="DU10" s="167"/>
      <c r="DV10" s="167"/>
      <c r="DW10" s="167"/>
      <c r="DX10" s="167"/>
      <c r="DY10" s="167"/>
      <c r="DZ10" s="167"/>
      <c r="EA10" s="167"/>
      <c r="EB10" s="167"/>
      <c r="EC10" s="167"/>
      <c r="ED10" s="167"/>
      <c r="EE10" s="167"/>
      <c r="EF10" s="167"/>
      <c r="EG10" s="167"/>
      <c r="EH10" s="167"/>
      <c r="EI10" s="167"/>
      <c r="EJ10" s="167"/>
      <c r="EK10" s="167"/>
      <c r="EL10" s="167"/>
      <c r="EM10" s="167"/>
      <c r="EN10" s="167"/>
      <c r="EO10" s="167"/>
      <c r="EP10" s="167"/>
      <c r="EQ10" s="167"/>
      <c r="ER10" s="167"/>
      <c r="ES10" s="167"/>
      <c r="ET10" s="167"/>
      <c r="EU10" s="167"/>
      <c r="EV10" s="167"/>
      <c r="EW10" s="167"/>
      <c r="EX10" s="167"/>
      <c r="EY10" s="167"/>
      <c r="EZ10" s="167"/>
      <c r="FA10" s="167"/>
      <c r="FB10" s="167"/>
      <c r="FC10" s="167"/>
      <c r="FD10" s="167"/>
      <c r="FE10" s="167"/>
      <c r="FF10" s="167"/>
      <c r="FG10" s="167"/>
      <c r="FH10" s="167"/>
      <c r="FI10" s="167"/>
      <c r="FJ10" s="167"/>
      <c r="FK10" s="167"/>
      <c r="FL10" s="167"/>
      <c r="FM10" s="167"/>
      <c r="FN10" s="167"/>
      <c r="FO10" s="167"/>
      <c r="FP10" s="167"/>
      <c r="FQ10" s="167"/>
      <c r="FR10" s="167"/>
      <c r="FS10" s="167"/>
      <c r="FT10" s="167"/>
      <c r="FU10" s="167"/>
      <c r="FV10" s="167"/>
      <c r="FW10" s="167"/>
      <c r="FX10" s="167"/>
      <c r="FY10" s="167"/>
      <c r="FZ10" s="167"/>
      <c r="GA10" s="167"/>
      <c r="GB10" s="167"/>
      <c r="GC10" s="167"/>
      <c r="GD10" s="167"/>
      <c r="GE10" s="167"/>
      <c r="GF10" s="167"/>
      <c r="GG10" s="167"/>
      <c r="GH10" s="167"/>
      <c r="GI10" s="167"/>
      <c r="GJ10" s="167"/>
      <c r="GK10" s="167"/>
      <c r="GL10" s="167"/>
      <c r="GM10" s="167"/>
      <c r="GN10" s="167"/>
      <c r="GO10" s="167"/>
      <c r="GP10" s="167"/>
      <c r="GQ10" s="167"/>
      <c r="GR10" s="167"/>
      <c r="GS10" s="167"/>
      <c r="GT10" s="167"/>
      <c r="GU10" s="167"/>
      <c r="GV10" s="167"/>
      <c r="GW10" s="167"/>
      <c r="GX10" s="167"/>
      <c r="GY10" s="167"/>
      <c r="GZ10" s="167"/>
      <c r="HA10" s="167"/>
      <c r="HB10" s="167"/>
      <c r="HC10" s="167"/>
      <c r="HD10" s="167"/>
      <c r="HE10" s="167"/>
      <c r="HF10" s="167"/>
      <c r="HG10" s="167"/>
      <c r="HH10" s="167"/>
      <c r="HI10" s="167"/>
      <c r="HJ10" s="167"/>
      <c r="HK10" s="167"/>
      <c r="HL10" s="167"/>
      <c r="HM10" s="167"/>
      <c r="HN10" s="167"/>
      <c r="HO10" s="167"/>
      <c r="HP10" s="167"/>
      <c r="HQ10" s="167"/>
      <c r="HR10" s="167"/>
      <c r="HS10" s="167"/>
      <c r="HT10" s="167"/>
      <c r="HU10" s="167"/>
      <c r="HV10" s="167"/>
      <c r="HW10" s="167"/>
      <c r="HX10" s="167"/>
      <c r="HY10" s="167"/>
      <c r="HZ10" s="167"/>
      <c r="IA10" s="167"/>
      <c r="IB10" s="167"/>
      <c r="IC10" s="167"/>
      <c r="ID10" s="167"/>
      <c r="IE10" s="167"/>
      <c r="IF10" s="167"/>
      <c r="IG10" s="167"/>
      <c r="IH10" s="167"/>
      <c r="II10" s="167"/>
      <c r="IJ10" s="167"/>
      <c r="IK10" s="167"/>
      <c r="IL10" s="167"/>
      <c r="IM10" s="167"/>
      <c r="IN10" s="167"/>
      <c r="IO10" s="167"/>
      <c r="IP10" s="167"/>
      <c r="IQ10" s="167"/>
      <c r="IR10" s="167"/>
      <c r="IS10" s="167"/>
      <c r="IT10" s="167"/>
      <c r="IU10" s="167"/>
    </row>
    <row r="11" s="165" customFormat="1" ht="24.75" customHeight="1" spans="1:255">
      <c r="A11" s="177" t="s">
        <v>371</v>
      </c>
      <c r="B11" s="174">
        <v>29</v>
      </c>
      <c r="C11" s="174">
        <v>29</v>
      </c>
      <c r="D11" s="175"/>
      <c r="E11" s="178"/>
      <c r="F11" s="167"/>
      <c r="G11" s="167"/>
      <c r="H11" s="167"/>
      <c r="I11" s="167"/>
      <c r="J11" s="184"/>
      <c r="K11" s="184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  <c r="CQ11" s="167"/>
      <c r="CR11" s="167"/>
      <c r="CS11" s="167"/>
      <c r="CT11" s="167"/>
      <c r="CU11" s="167"/>
      <c r="CV11" s="167"/>
      <c r="CW11" s="167"/>
      <c r="CX11" s="167"/>
      <c r="CY11" s="167"/>
      <c r="CZ11" s="167"/>
      <c r="DA11" s="167"/>
      <c r="DB11" s="167"/>
      <c r="DC11" s="167"/>
      <c r="DD11" s="167"/>
      <c r="DE11" s="167"/>
      <c r="DF11" s="167"/>
      <c r="DG11" s="167"/>
      <c r="DH11" s="167"/>
      <c r="DI11" s="167"/>
      <c r="DJ11" s="167"/>
      <c r="DK11" s="167"/>
      <c r="DL11" s="167"/>
      <c r="DM11" s="167"/>
      <c r="DN11" s="167"/>
      <c r="DO11" s="167"/>
      <c r="DP11" s="167"/>
      <c r="DQ11" s="167"/>
      <c r="DR11" s="167"/>
      <c r="DS11" s="167"/>
      <c r="DT11" s="167"/>
      <c r="DU11" s="167"/>
      <c r="DV11" s="167"/>
      <c r="DW11" s="167"/>
      <c r="DX11" s="167"/>
      <c r="DY11" s="167"/>
      <c r="DZ11" s="167"/>
      <c r="EA11" s="167"/>
      <c r="EB11" s="167"/>
      <c r="EC11" s="167"/>
      <c r="ED11" s="167"/>
      <c r="EE11" s="167"/>
      <c r="EF11" s="167"/>
      <c r="EG11" s="167"/>
      <c r="EH11" s="167"/>
      <c r="EI11" s="167"/>
      <c r="EJ11" s="167"/>
      <c r="EK11" s="167"/>
      <c r="EL11" s="167"/>
      <c r="EM11" s="167"/>
      <c r="EN11" s="167"/>
      <c r="EO11" s="167"/>
      <c r="EP11" s="167"/>
      <c r="EQ11" s="167"/>
      <c r="ER11" s="167"/>
      <c r="ES11" s="167"/>
      <c r="ET11" s="167"/>
      <c r="EU11" s="167"/>
      <c r="EV11" s="167"/>
      <c r="EW11" s="167"/>
      <c r="EX11" s="167"/>
      <c r="EY11" s="167"/>
      <c r="EZ11" s="167"/>
      <c r="FA11" s="167"/>
      <c r="FB11" s="167"/>
      <c r="FC11" s="167"/>
      <c r="FD11" s="167"/>
      <c r="FE11" s="167"/>
      <c r="FF11" s="167"/>
      <c r="FG11" s="167"/>
      <c r="FH11" s="167"/>
      <c r="FI11" s="167"/>
      <c r="FJ11" s="167"/>
      <c r="FK11" s="167"/>
      <c r="FL11" s="167"/>
      <c r="FM11" s="167"/>
      <c r="FN11" s="167"/>
      <c r="FO11" s="167"/>
      <c r="FP11" s="167"/>
      <c r="FQ11" s="167"/>
      <c r="FR11" s="167"/>
      <c r="FS11" s="167"/>
      <c r="FT11" s="167"/>
      <c r="FU11" s="167"/>
      <c r="FV11" s="167"/>
      <c r="FW11" s="167"/>
      <c r="FX11" s="167"/>
      <c r="FY11" s="167"/>
      <c r="FZ11" s="167"/>
      <c r="GA11" s="167"/>
      <c r="GB11" s="167"/>
      <c r="GC11" s="167"/>
      <c r="GD11" s="167"/>
      <c r="GE11" s="167"/>
      <c r="GF11" s="167"/>
      <c r="GG11" s="167"/>
      <c r="GH11" s="167"/>
      <c r="GI11" s="167"/>
      <c r="GJ11" s="167"/>
      <c r="GK11" s="167"/>
      <c r="GL11" s="167"/>
      <c r="GM11" s="167"/>
      <c r="GN11" s="167"/>
      <c r="GO11" s="167"/>
      <c r="GP11" s="167"/>
      <c r="GQ11" s="167"/>
      <c r="GR11" s="167"/>
      <c r="GS11" s="167"/>
      <c r="GT11" s="167"/>
      <c r="GU11" s="167"/>
      <c r="GV11" s="167"/>
      <c r="GW11" s="167"/>
      <c r="GX11" s="167"/>
      <c r="GY11" s="167"/>
      <c r="GZ11" s="167"/>
      <c r="HA11" s="167"/>
      <c r="HB11" s="167"/>
      <c r="HC11" s="167"/>
      <c r="HD11" s="167"/>
      <c r="HE11" s="167"/>
      <c r="HF11" s="167"/>
      <c r="HG11" s="167"/>
      <c r="HH11" s="167"/>
      <c r="HI11" s="167"/>
      <c r="HJ11" s="167"/>
      <c r="HK11" s="167"/>
      <c r="HL11" s="167"/>
      <c r="HM11" s="167"/>
      <c r="HN11" s="167"/>
      <c r="HO11" s="167"/>
      <c r="HP11" s="167"/>
      <c r="HQ11" s="167"/>
      <c r="HR11" s="167"/>
      <c r="HS11" s="167"/>
      <c r="HT11" s="167"/>
      <c r="HU11" s="167"/>
      <c r="HV11" s="167"/>
      <c r="HW11" s="167"/>
      <c r="HX11" s="167"/>
      <c r="HY11" s="167"/>
      <c r="HZ11" s="167"/>
      <c r="IA11" s="167"/>
      <c r="IB11" s="167"/>
      <c r="IC11" s="167"/>
      <c r="ID11" s="167"/>
      <c r="IE11" s="167"/>
      <c r="IF11" s="167"/>
      <c r="IG11" s="167"/>
      <c r="IH11" s="167"/>
      <c r="II11" s="167"/>
      <c r="IJ11" s="167"/>
      <c r="IK11" s="167"/>
      <c r="IL11" s="167"/>
      <c r="IM11" s="167"/>
      <c r="IN11" s="167"/>
      <c r="IO11" s="167"/>
      <c r="IP11" s="167"/>
      <c r="IQ11" s="167"/>
      <c r="IR11" s="167"/>
      <c r="IS11" s="167"/>
      <c r="IT11" s="167"/>
      <c r="IU11" s="167"/>
    </row>
    <row r="12" s="165" customFormat="1" ht="24.75" customHeight="1" spans="1:255">
      <c r="A12" s="177" t="s">
        <v>372</v>
      </c>
      <c r="B12" s="174">
        <v>264</v>
      </c>
      <c r="C12" s="174">
        <v>264</v>
      </c>
      <c r="D12" s="175"/>
      <c r="E12" s="177"/>
      <c r="F12" s="167"/>
      <c r="G12" s="167"/>
      <c r="H12" s="167"/>
      <c r="I12" s="167"/>
      <c r="J12" s="184"/>
      <c r="K12" s="184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7"/>
      <c r="DJ12" s="167"/>
      <c r="DK12" s="167"/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67"/>
      <c r="DW12" s="167"/>
      <c r="DX12" s="167"/>
      <c r="DY12" s="167"/>
      <c r="DZ12" s="167"/>
      <c r="EA12" s="167"/>
      <c r="EB12" s="167"/>
      <c r="EC12" s="167"/>
      <c r="ED12" s="167"/>
      <c r="EE12" s="167"/>
      <c r="EF12" s="167"/>
      <c r="EG12" s="167"/>
      <c r="EH12" s="167"/>
      <c r="EI12" s="167"/>
      <c r="EJ12" s="167"/>
      <c r="EK12" s="167"/>
      <c r="EL12" s="167"/>
      <c r="EM12" s="167"/>
      <c r="EN12" s="167"/>
      <c r="EO12" s="167"/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167"/>
      <c r="FG12" s="167"/>
      <c r="FH12" s="167"/>
      <c r="FI12" s="167"/>
      <c r="FJ12" s="167"/>
      <c r="FK12" s="167"/>
      <c r="FL12" s="167"/>
      <c r="FM12" s="167"/>
      <c r="FN12" s="167"/>
      <c r="FO12" s="167"/>
      <c r="FP12" s="167"/>
      <c r="FQ12" s="167"/>
      <c r="FR12" s="167"/>
      <c r="FS12" s="167"/>
      <c r="FT12" s="167"/>
      <c r="FU12" s="167"/>
      <c r="FV12" s="167"/>
      <c r="FW12" s="167"/>
      <c r="FX12" s="167"/>
      <c r="FY12" s="167"/>
      <c r="FZ12" s="167"/>
      <c r="GA12" s="167"/>
      <c r="GB12" s="167"/>
      <c r="GC12" s="167"/>
      <c r="GD12" s="167"/>
      <c r="GE12" s="167"/>
      <c r="GF12" s="167"/>
      <c r="GG12" s="167"/>
      <c r="GH12" s="167"/>
      <c r="GI12" s="167"/>
      <c r="GJ12" s="167"/>
      <c r="GK12" s="167"/>
      <c r="GL12" s="167"/>
      <c r="GM12" s="167"/>
      <c r="GN12" s="167"/>
      <c r="GO12" s="167"/>
      <c r="GP12" s="167"/>
      <c r="GQ12" s="167"/>
      <c r="GR12" s="167"/>
      <c r="GS12" s="167"/>
      <c r="GT12" s="167"/>
      <c r="GU12" s="167"/>
      <c r="GV12" s="167"/>
      <c r="GW12" s="167"/>
      <c r="GX12" s="167"/>
      <c r="GY12" s="167"/>
      <c r="GZ12" s="167"/>
      <c r="HA12" s="167"/>
      <c r="HB12" s="167"/>
      <c r="HC12" s="167"/>
      <c r="HD12" s="167"/>
      <c r="HE12" s="167"/>
      <c r="HF12" s="167"/>
      <c r="HG12" s="167"/>
      <c r="HH12" s="167"/>
      <c r="HI12" s="167"/>
      <c r="HJ12" s="167"/>
      <c r="HK12" s="167"/>
      <c r="HL12" s="167"/>
      <c r="HM12" s="167"/>
      <c r="HN12" s="167"/>
      <c r="HO12" s="167"/>
      <c r="HP12" s="167"/>
      <c r="HQ12" s="167"/>
      <c r="HR12" s="167"/>
      <c r="HS12" s="167"/>
      <c r="HT12" s="167"/>
      <c r="HU12" s="167"/>
      <c r="HV12" s="167"/>
      <c r="HW12" s="167"/>
      <c r="HX12" s="167"/>
      <c r="HY12" s="167"/>
      <c r="HZ12" s="167"/>
      <c r="IA12" s="167"/>
      <c r="IB12" s="167"/>
      <c r="IC12" s="167"/>
      <c r="ID12" s="167"/>
      <c r="IE12" s="167"/>
      <c r="IF12" s="167"/>
      <c r="IG12" s="167"/>
      <c r="IH12" s="167"/>
      <c r="II12" s="167"/>
      <c r="IJ12" s="167"/>
      <c r="IK12" s="167"/>
      <c r="IL12" s="167"/>
      <c r="IM12" s="167"/>
      <c r="IN12" s="167"/>
      <c r="IO12" s="167"/>
      <c r="IP12" s="167"/>
      <c r="IQ12" s="167"/>
      <c r="IR12" s="167"/>
      <c r="IS12" s="167"/>
      <c r="IT12" s="167"/>
      <c r="IU12" s="167"/>
    </row>
    <row r="13" s="165" customFormat="1" ht="24.75" customHeight="1" spans="1:255">
      <c r="A13" s="173" t="s">
        <v>373</v>
      </c>
      <c r="B13" s="174">
        <v>2214</v>
      </c>
      <c r="C13" s="174"/>
      <c r="D13" s="179"/>
      <c r="E13" s="178" t="s">
        <v>374</v>
      </c>
      <c r="F13" s="167"/>
      <c r="G13" s="167"/>
      <c r="H13" s="167"/>
      <c r="I13" s="167"/>
      <c r="J13" s="184"/>
      <c r="K13" s="184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  <c r="CQ13" s="167"/>
      <c r="CR13" s="167"/>
      <c r="CS13" s="167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7"/>
      <c r="DE13" s="167"/>
      <c r="DF13" s="167"/>
      <c r="DG13" s="167"/>
      <c r="DH13" s="167"/>
      <c r="DI13" s="167"/>
      <c r="DJ13" s="167"/>
      <c r="DK13" s="167"/>
      <c r="DL13" s="167"/>
      <c r="DM13" s="167"/>
      <c r="DN13" s="167"/>
      <c r="DO13" s="167"/>
      <c r="DP13" s="167"/>
      <c r="DQ13" s="167"/>
      <c r="DR13" s="167"/>
      <c r="DS13" s="167"/>
      <c r="DT13" s="167"/>
      <c r="DU13" s="167"/>
      <c r="DV13" s="167"/>
      <c r="DW13" s="167"/>
      <c r="DX13" s="167"/>
      <c r="DY13" s="167"/>
      <c r="DZ13" s="167"/>
      <c r="EA13" s="167"/>
      <c r="EB13" s="167"/>
      <c r="EC13" s="167"/>
      <c r="ED13" s="167"/>
      <c r="EE13" s="167"/>
      <c r="EF13" s="167"/>
      <c r="EG13" s="167"/>
      <c r="EH13" s="167"/>
      <c r="EI13" s="167"/>
      <c r="EJ13" s="167"/>
      <c r="EK13" s="167"/>
      <c r="EL13" s="167"/>
      <c r="EM13" s="167"/>
      <c r="EN13" s="167"/>
      <c r="EO13" s="167"/>
      <c r="EP13" s="167"/>
      <c r="EQ13" s="167"/>
      <c r="ER13" s="167"/>
      <c r="ES13" s="167"/>
      <c r="ET13" s="167"/>
      <c r="EU13" s="167"/>
      <c r="EV13" s="167"/>
      <c r="EW13" s="167"/>
      <c r="EX13" s="167"/>
      <c r="EY13" s="167"/>
      <c r="EZ13" s="167"/>
      <c r="FA13" s="167"/>
      <c r="FB13" s="167"/>
      <c r="FC13" s="167"/>
      <c r="FD13" s="167"/>
      <c r="FE13" s="167"/>
      <c r="FF13" s="167"/>
      <c r="FG13" s="167"/>
      <c r="FH13" s="167"/>
      <c r="FI13" s="167"/>
      <c r="FJ13" s="167"/>
      <c r="FK13" s="167"/>
      <c r="FL13" s="167"/>
      <c r="FM13" s="167"/>
      <c r="FN13" s="167"/>
      <c r="FO13" s="167"/>
      <c r="FP13" s="167"/>
      <c r="FQ13" s="167"/>
      <c r="FR13" s="167"/>
      <c r="FS13" s="167"/>
      <c r="FT13" s="167"/>
      <c r="FU13" s="167"/>
      <c r="FV13" s="167"/>
      <c r="FW13" s="167"/>
      <c r="FX13" s="167"/>
      <c r="FY13" s="167"/>
      <c r="FZ13" s="167"/>
      <c r="GA13" s="167"/>
      <c r="GB13" s="167"/>
      <c r="GC13" s="167"/>
      <c r="GD13" s="167"/>
      <c r="GE13" s="167"/>
      <c r="GF13" s="167"/>
      <c r="GG13" s="167"/>
      <c r="GH13" s="167"/>
      <c r="GI13" s="167"/>
      <c r="GJ13" s="167"/>
      <c r="GK13" s="167"/>
      <c r="GL13" s="167"/>
      <c r="GM13" s="167"/>
      <c r="GN13" s="167"/>
      <c r="GO13" s="167"/>
      <c r="GP13" s="167"/>
      <c r="GQ13" s="167"/>
      <c r="GR13" s="167"/>
      <c r="GS13" s="167"/>
      <c r="GT13" s="167"/>
      <c r="GU13" s="167"/>
      <c r="GV13" s="167"/>
      <c r="GW13" s="167"/>
      <c r="GX13" s="167"/>
      <c r="GY13" s="167"/>
      <c r="GZ13" s="167"/>
      <c r="HA13" s="167"/>
      <c r="HB13" s="167"/>
      <c r="HC13" s="167"/>
      <c r="HD13" s="167"/>
      <c r="HE13" s="167"/>
      <c r="HF13" s="167"/>
      <c r="HG13" s="167"/>
      <c r="HH13" s="167"/>
      <c r="HI13" s="167"/>
      <c r="HJ13" s="167"/>
      <c r="HK13" s="167"/>
      <c r="HL13" s="167"/>
      <c r="HM13" s="167"/>
      <c r="HN13" s="167"/>
      <c r="HO13" s="167"/>
      <c r="HP13" s="167"/>
      <c r="HQ13" s="167"/>
      <c r="HR13" s="167"/>
      <c r="HS13" s="167"/>
      <c r="HT13" s="167"/>
      <c r="HU13" s="167"/>
      <c r="HV13" s="167"/>
      <c r="HW13" s="167"/>
      <c r="HX13" s="167"/>
      <c r="HY13" s="167"/>
      <c r="HZ13" s="167"/>
      <c r="IA13" s="167"/>
      <c r="IB13" s="167"/>
      <c r="IC13" s="167"/>
      <c r="ID13" s="167"/>
      <c r="IE13" s="167"/>
      <c r="IF13" s="167"/>
      <c r="IG13" s="167"/>
      <c r="IH13" s="167"/>
      <c r="II13" s="167"/>
      <c r="IJ13" s="167"/>
      <c r="IK13" s="167"/>
      <c r="IL13" s="167"/>
      <c r="IM13" s="167"/>
      <c r="IN13" s="167"/>
      <c r="IO13" s="167"/>
      <c r="IP13" s="167"/>
      <c r="IQ13" s="167"/>
      <c r="IR13" s="167"/>
      <c r="IS13" s="167"/>
      <c r="IT13" s="167"/>
      <c r="IU13" s="167"/>
    </row>
    <row r="14" s="165" customFormat="1" ht="24.75" customHeight="1" spans="1:255">
      <c r="A14" s="173" t="s">
        <v>375</v>
      </c>
      <c r="B14" s="174"/>
      <c r="C14" s="174"/>
      <c r="D14" s="179"/>
      <c r="E14" s="180" t="s">
        <v>376</v>
      </c>
      <c r="F14" s="167"/>
      <c r="G14" s="167"/>
      <c r="H14" s="167"/>
      <c r="I14" s="167"/>
      <c r="J14" s="184"/>
      <c r="K14" s="184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167"/>
      <c r="CD14" s="167"/>
      <c r="CE14" s="167"/>
      <c r="CF14" s="167"/>
      <c r="CG14" s="167"/>
      <c r="CH14" s="167"/>
      <c r="CI14" s="167"/>
      <c r="CJ14" s="167"/>
      <c r="CK14" s="167"/>
      <c r="CL14" s="167"/>
      <c r="CM14" s="167"/>
      <c r="CN14" s="167"/>
      <c r="CO14" s="167"/>
      <c r="CP14" s="167"/>
      <c r="CQ14" s="167"/>
      <c r="CR14" s="167"/>
      <c r="CS14" s="167"/>
      <c r="CT14" s="167"/>
      <c r="CU14" s="167"/>
      <c r="CV14" s="167"/>
      <c r="CW14" s="167"/>
      <c r="CX14" s="167"/>
      <c r="CY14" s="167"/>
      <c r="CZ14" s="167"/>
      <c r="DA14" s="167"/>
      <c r="DB14" s="167"/>
      <c r="DC14" s="167"/>
      <c r="DD14" s="167"/>
      <c r="DE14" s="167"/>
      <c r="DF14" s="167"/>
      <c r="DG14" s="167"/>
      <c r="DH14" s="167"/>
      <c r="DI14" s="167"/>
      <c r="DJ14" s="167"/>
      <c r="DK14" s="167"/>
      <c r="DL14" s="167"/>
      <c r="DM14" s="167"/>
      <c r="DN14" s="167"/>
      <c r="DO14" s="167"/>
      <c r="DP14" s="167"/>
      <c r="DQ14" s="167"/>
      <c r="DR14" s="167"/>
      <c r="DS14" s="167"/>
      <c r="DT14" s="167"/>
      <c r="DU14" s="167"/>
      <c r="DV14" s="167"/>
      <c r="DW14" s="167"/>
      <c r="DX14" s="167"/>
      <c r="DY14" s="167"/>
      <c r="DZ14" s="167"/>
      <c r="EA14" s="167"/>
      <c r="EB14" s="167"/>
      <c r="EC14" s="167"/>
      <c r="ED14" s="167"/>
      <c r="EE14" s="167"/>
      <c r="EF14" s="167"/>
      <c r="EG14" s="167"/>
      <c r="EH14" s="167"/>
      <c r="EI14" s="167"/>
      <c r="EJ14" s="167"/>
      <c r="EK14" s="167"/>
      <c r="EL14" s="167"/>
      <c r="EM14" s="167"/>
      <c r="EN14" s="167"/>
      <c r="EO14" s="167"/>
      <c r="EP14" s="167"/>
      <c r="EQ14" s="167"/>
      <c r="ER14" s="167"/>
      <c r="ES14" s="167"/>
      <c r="ET14" s="167"/>
      <c r="EU14" s="167"/>
      <c r="EV14" s="167"/>
      <c r="EW14" s="167"/>
      <c r="EX14" s="167"/>
      <c r="EY14" s="167"/>
      <c r="EZ14" s="167"/>
      <c r="FA14" s="167"/>
      <c r="FB14" s="167"/>
      <c r="FC14" s="167"/>
      <c r="FD14" s="167"/>
      <c r="FE14" s="167"/>
      <c r="FF14" s="167"/>
      <c r="FG14" s="167"/>
      <c r="FH14" s="167"/>
      <c r="FI14" s="167"/>
      <c r="FJ14" s="167"/>
      <c r="FK14" s="167"/>
      <c r="FL14" s="167"/>
      <c r="FM14" s="167"/>
      <c r="FN14" s="167"/>
      <c r="FO14" s="167"/>
      <c r="FP14" s="167"/>
      <c r="FQ14" s="167"/>
      <c r="FR14" s="167"/>
      <c r="FS14" s="167"/>
      <c r="FT14" s="167"/>
      <c r="FU14" s="167"/>
      <c r="FV14" s="167"/>
      <c r="FW14" s="167"/>
      <c r="FX14" s="167"/>
      <c r="FY14" s="167"/>
      <c r="FZ14" s="167"/>
      <c r="GA14" s="167"/>
      <c r="GB14" s="167"/>
      <c r="GC14" s="167"/>
      <c r="GD14" s="167"/>
      <c r="GE14" s="167"/>
      <c r="GF14" s="167"/>
      <c r="GG14" s="167"/>
      <c r="GH14" s="167"/>
      <c r="GI14" s="167"/>
      <c r="GJ14" s="167"/>
      <c r="GK14" s="167"/>
      <c r="GL14" s="167"/>
      <c r="GM14" s="167"/>
      <c r="GN14" s="167"/>
      <c r="GO14" s="167"/>
      <c r="GP14" s="167"/>
      <c r="GQ14" s="167"/>
      <c r="GR14" s="167"/>
      <c r="GS14" s="167"/>
      <c r="GT14" s="167"/>
      <c r="GU14" s="167"/>
      <c r="GV14" s="167"/>
      <c r="GW14" s="167"/>
      <c r="GX14" s="167"/>
      <c r="GY14" s="167"/>
      <c r="GZ14" s="167"/>
      <c r="HA14" s="167"/>
      <c r="HB14" s="167"/>
      <c r="HC14" s="167"/>
      <c r="HD14" s="167"/>
      <c r="HE14" s="167"/>
      <c r="HF14" s="167"/>
      <c r="HG14" s="167"/>
      <c r="HH14" s="167"/>
      <c r="HI14" s="167"/>
      <c r="HJ14" s="167"/>
      <c r="HK14" s="167"/>
      <c r="HL14" s="167"/>
      <c r="HM14" s="167"/>
      <c r="HN14" s="167"/>
      <c r="HO14" s="167"/>
      <c r="HP14" s="167"/>
      <c r="HQ14" s="167"/>
      <c r="HR14" s="167"/>
      <c r="HS14" s="167"/>
      <c r="HT14" s="167"/>
      <c r="HU14" s="167"/>
      <c r="HV14" s="167"/>
      <c r="HW14" s="167"/>
      <c r="HX14" s="167"/>
      <c r="HY14" s="167"/>
      <c r="HZ14" s="167"/>
      <c r="IA14" s="167"/>
      <c r="IB14" s="167"/>
      <c r="IC14" s="167"/>
      <c r="ID14" s="167"/>
      <c r="IE14" s="167"/>
      <c r="IF14" s="167"/>
      <c r="IG14" s="167"/>
      <c r="IH14" s="167"/>
      <c r="II14" s="167"/>
      <c r="IJ14" s="167"/>
      <c r="IK14" s="167"/>
      <c r="IL14" s="167"/>
      <c r="IM14" s="167"/>
      <c r="IN14" s="167"/>
      <c r="IO14" s="167"/>
      <c r="IP14" s="167"/>
      <c r="IQ14" s="167"/>
      <c r="IR14" s="167"/>
      <c r="IS14" s="167"/>
      <c r="IT14" s="167"/>
      <c r="IU14" s="167"/>
    </row>
    <row r="15" s="165" customFormat="1" ht="24.75" customHeight="1" spans="1:255">
      <c r="A15" s="173" t="s">
        <v>377</v>
      </c>
      <c r="B15" s="174"/>
      <c r="C15" s="174"/>
      <c r="D15" s="179"/>
      <c r="E15" s="180"/>
      <c r="F15" s="167"/>
      <c r="G15" s="167"/>
      <c r="H15" s="167"/>
      <c r="I15" s="167"/>
      <c r="J15" s="184"/>
      <c r="K15" s="184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7"/>
      <c r="CI15" s="167"/>
      <c r="CJ15" s="167"/>
      <c r="CK15" s="167"/>
      <c r="CL15" s="167"/>
      <c r="CM15" s="167"/>
      <c r="CN15" s="167"/>
      <c r="CO15" s="167"/>
      <c r="CP15" s="167"/>
      <c r="CQ15" s="167"/>
      <c r="CR15" s="167"/>
      <c r="CS15" s="167"/>
      <c r="CT15" s="167"/>
      <c r="CU15" s="167"/>
      <c r="CV15" s="167"/>
      <c r="CW15" s="167"/>
      <c r="CX15" s="167"/>
      <c r="CY15" s="167"/>
      <c r="CZ15" s="167"/>
      <c r="DA15" s="167"/>
      <c r="DB15" s="167"/>
      <c r="DC15" s="167"/>
      <c r="DD15" s="167"/>
      <c r="DE15" s="167"/>
      <c r="DF15" s="167"/>
      <c r="DG15" s="167"/>
      <c r="DH15" s="167"/>
      <c r="DI15" s="167"/>
      <c r="DJ15" s="167"/>
      <c r="DK15" s="167"/>
      <c r="DL15" s="167"/>
      <c r="DM15" s="167"/>
      <c r="DN15" s="167"/>
      <c r="DO15" s="167"/>
      <c r="DP15" s="167"/>
      <c r="DQ15" s="167"/>
      <c r="DR15" s="167"/>
      <c r="DS15" s="167"/>
      <c r="DT15" s="167"/>
      <c r="DU15" s="167"/>
      <c r="DV15" s="167"/>
      <c r="DW15" s="167"/>
      <c r="DX15" s="167"/>
      <c r="DY15" s="167"/>
      <c r="DZ15" s="167"/>
      <c r="EA15" s="167"/>
      <c r="EB15" s="167"/>
      <c r="EC15" s="167"/>
      <c r="ED15" s="167"/>
      <c r="EE15" s="167"/>
      <c r="EF15" s="167"/>
      <c r="EG15" s="167"/>
      <c r="EH15" s="167"/>
      <c r="EI15" s="167"/>
      <c r="EJ15" s="167"/>
      <c r="EK15" s="167"/>
      <c r="EL15" s="167"/>
      <c r="EM15" s="167"/>
      <c r="EN15" s="167"/>
      <c r="EO15" s="167"/>
      <c r="EP15" s="167"/>
      <c r="EQ15" s="167"/>
      <c r="ER15" s="167"/>
      <c r="ES15" s="167"/>
      <c r="ET15" s="167"/>
      <c r="EU15" s="167"/>
      <c r="EV15" s="167"/>
      <c r="EW15" s="167"/>
      <c r="EX15" s="167"/>
      <c r="EY15" s="167"/>
      <c r="EZ15" s="167"/>
      <c r="FA15" s="167"/>
      <c r="FB15" s="167"/>
      <c r="FC15" s="167"/>
      <c r="FD15" s="167"/>
      <c r="FE15" s="167"/>
      <c r="FF15" s="167"/>
      <c r="FG15" s="167"/>
      <c r="FH15" s="167"/>
      <c r="FI15" s="167"/>
      <c r="FJ15" s="167"/>
      <c r="FK15" s="167"/>
      <c r="FL15" s="167"/>
      <c r="FM15" s="167"/>
      <c r="FN15" s="167"/>
      <c r="FO15" s="167"/>
      <c r="FP15" s="167"/>
      <c r="FQ15" s="167"/>
      <c r="FR15" s="167"/>
      <c r="FS15" s="167"/>
      <c r="FT15" s="167"/>
      <c r="FU15" s="167"/>
      <c r="FV15" s="167"/>
      <c r="FW15" s="167"/>
      <c r="FX15" s="167"/>
      <c r="FY15" s="167"/>
      <c r="FZ15" s="167"/>
      <c r="GA15" s="167"/>
      <c r="GB15" s="167"/>
      <c r="GC15" s="167"/>
      <c r="GD15" s="167"/>
      <c r="GE15" s="167"/>
      <c r="GF15" s="167"/>
      <c r="GG15" s="167"/>
      <c r="GH15" s="167"/>
      <c r="GI15" s="167"/>
      <c r="GJ15" s="167"/>
      <c r="GK15" s="167"/>
      <c r="GL15" s="167"/>
      <c r="GM15" s="167"/>
      <c r="GN15" s="167"/>
      <c r="GO15" s="167"/>
      <c r="GP15" s="167"/>
      <c r="GQ15" s="167"/>
      <c r="GR15" s="167"/>
      <c r="GS15" s="167"/>
      <c r="GT15" s="167"/>
      <c r="GU15" s="167"/>
      <c r="GV15" s="167"/>
      <c r="GW15" s="167"/>
      <c r="GX15" s="167"/>
      <c r="GY15" s="167"/>
      <c r="GZ15" s="167"/>
      <c r="HA15" s="167"/>
      <c r="HB15" s="167"/>
      <c r="HC15" s="167"/>
      <c r="HD15" s="167"/>
      <c r="HE15" s="167"/>
      <c r="HF15" s="167"/>
      <c r="HG15" s="167"/>
      <c r="HH15" s="167"/>
      <c r="HI15" s="167"/>
      <c r="HJ15" s="167"/>
      <c r="HK15" s="167"/>
      <c r="HL15" s="167"/>
      <c r="HM15" s="167"/>
      <c r="HN15" s="167"/>
      <c r="HO15" s="167"/>
      <c r="HP15" s="167"/>
      <c r="HQ15" s="167"/>
      <c r="HR15" s="167"/>
      <c r="HS15" s="167"/>
      <c r="HT15" s="167"/>
      <c r="HU15" s="167"/>
      <c r="HV15" s="167"/>
      <c r="HW15" s="167"/>
      <c r="HX15" s="167"/>
      <c r="HY15" s="167"/>
      <c r="HZ15" s="167"/>
      <c r="IA15" s="167"/>
      <c r="IB15" s="167"/>
      <c r="IC15" s="167"/>
      <c r="ID15" s="167"/>
      <c r="IE15" s="167"/>
      <c r="IF15" s="167"/>
      <c r="IG15" s="167"/>
      <c r="IH15" s="167"/>
      <c r="II15" s="167"/>
      <c r="IJ15" s="167"/>
      <c r="IK15" s="167"/>
      <c r="IL15" s="167"/>
      <c r="IM15" s="167"/>
      <c r="IN15" s="167"/>
      <c r="IO15" s="167"/>
      <c r="IP15" s="167"/>
      <c r="IQ15" s="167"/>
      <c r="IR15" s="167"/>
      <c r="IS15" s="167"/>
      <c r="IT15" s="167"/>
      <c r="IU15" s="167"/>
    </row>
    <row r="16" s="165" customFormat="1" ht="24.75" customHeight="1" spans="1:255">
      <c r="A16" s="173" t="s">
        <v>378</v>
      </c>
      <c r="B16" s="174">
        <v>409</v>
      </c>
      <c r="C16" s="174"/>
      <c r="D16" s="179"/>
      <c r="E16" s="180"/>
      <c r="F16" s="167"/>
      <c r="G16" s="167"/>
      <c r="H16" s="167"/>
      <c r="I16" s="167"/>
      <c r="J16" s="184"/>
      <c r="K16" s="184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167"/>
      <c r="CD16" s="167"/>
      <c r="CE16" s="167"/>
      <c r="CF16" s="167"/>
      <c r="CG16" s="167"/>
      <c r="CH16" s="167"/>
      <c r="CI16" s="167"/>
      <c r="CJ16" s="167"/>
      <c r="CK16" s="167"/>
      <c r="CL16" s="167"/>
      <c r="CM16" s="167"/>
      <c r="CN16" s="167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  <c r="DA16" s="167"/>
      <c r="DB16" s="167"/>
      <c r="DC16" s="167"/>
      <c r="DD16" s="167"/>
      <c r="DE16" s="167"/>
      <c r="DF16" s="167"/>
      <c r="DG16" s="167"/>
      <c r="DH16" s="167"/>
      <c r="DI16" s="167"/>
      <c r="DJ16" s="167"/>
      <c r="DK16" s="167"/>
      <c r="DL16" s="167"/>
      <c r="DM16" s="167"/>
      <c r="DN16" s="167"/>
      <c r="DO16" s="167"/>
      <c r="DP16" s="167"/>
      <c r="DQ16" s="167"/>
      <c r="DR16" s="167"/>
      <c r="DS16" s="167"/>
      <c r="DT16" s="167"/>
      <c r="DU16" s="167"/>
      <c r="DV16" s="167"/>
      <c r="DW16" s="167"/>
      <c r="DX16" s="167"/>
      <c r="DY16" s="167"/>
      <c r="DZ16" s="167"/>
      <c r="EA16" s="167"/>
      <c r="EB16" s="167"/>
      <c r="EC16" s="167"/>
      <c r="ED16" s="167"/>
      <c r="EE16" s="167"/>
      <c r="EF16" s="167"/>
      <c r="EG16" s="167"/>
      <c r="EH16" s="167"/>
      <c r="EI16" s="167"/>
      <c r="EJ16" s="167"/>
      <c r="EK16" s="167"/>
      <c r="EL16" s="167"/>
      <c r="EM16" s="167"/>
      <c r="EN16" s="167"/>
      <c r="EO16" s="167"/>
      <c r="EP16" s="167"/>
      <c r="EQ16" s="167"/>
      <c r="ER16" s="167"/>
      <c r="ES16" s="167"/>
      <c r="ET16" s="167"/>
      <c r="EU16" s="167"/>
      <c r="EV16" s="167"/>
      <c r="EW16" s="167"/>
      <c r="EX16" s="167"/>
      <c r="EY16" s="167"/>
      <c r="EZ16" s="167"/>
      <c r="FA16" s="167"/>
      <c r="FB16" s="167"/>
      <c r="FC16" s="167"/>
      <c r="FD16" s="167"/>
      <c r="FE16" s="167"/>
      <c r="FF16" s="167"/>
      <c r="FG16" s="167"/>
      <c r="FH16" s="167"/>
      <c r="FI16" s="167"/>
      <c r="FJ16" s="167"/>
      <c r="FK16" s="167"/>
      <c r="FL16" s="167"/>
      <c r="FM16" s="167"/>
      <c r="FN16" s="167"/>
      <c r="FO16" s="167"/>
      <c r="FP16" s="167"/>
      <c r="FQ16" s="167"/>
      <c r="FR16" s="167"/>
      <c r="FS16" s="167"/>
      <c r="FT16" s="167"/>
      <c r="FU16" s="167"/>
      <c r="FV16" s="167"/>
      <c r="FW16" s="167"/>
      <c r="FX16" s="167"/>
      <c r="FY16" s="167"/>
      <c r="FZ16" s="167"/>
      <c r="GA16" s="167"/>
      <c r="GB16" s="167"/>
      <c r="GC16" s="167"/>
      <c r="GD16" s="167"/>
      <c r="GE16" s="167"/>
      <c r="GF16" s="167"/>
      <c r="GG16" s="167"/>
      <c r="GH16" s="167"/>
      <c r="GI16" s="167"/>
      <c r="GJ16" s="167"/>
      <c r="GK16" s="167"/>
      <c r="GL16" s="167"/>
      <c r="GM16" s="167"/>
      <c r="GN16" s="167"/>
      <c r="GO16" s="167"/>
      <c r="GP16" s="167"/>
      <c r="GQ16" s="167"/>
      <c r="GR16" s="167"/>
      <c r="GS16" s="167"/>
      <c r="GT16" s="167"/>
      <c r="GU16" s="167"/>
      <c r="GV16" s="167"/>
      <c r="GW16" s="167"/>
      <c r="GX16" s="167"/>
      <c r="GY16" s="167"/>
      <c r="GZ16" s="167"/>
      <c r="HA16" s="167"/>
      <c r="HB16" s="167"/>
      <c r="HC16" s="167"/>
      <c r="HD16" s="167"/>
      <c r="HE16" s="167"/>
      <c r="HF16" s="167"/>
      <c r="HG16" s="167"/>
      <c r="HH16" s="167"/>
      <c r="HI16" s="167"/>
      <c r="HJ16" s="167"/>
      <c r="HK16" s="167"/>
      <c r="HL16" s="167"/>
      <c r="HM16" s="167"/>
      <c r="HN16" s="167"/>
      <c r="HO16" s="167"/>
      <c r="HP16" s="167"/>
      <c r="HQ16" s="167"/>
      <c r="HR16" s="167"/>
      <c r="HS16" s="167"/>
      <c r="HT16" s="167"/>
      <c r="HU16" s="167"/>
      <c r="HV16" s="167"/>
      <c r="HW16" s="167"/>
      <c r="HX16" s="167"/>
      <c r="HY16" s="167"/>
      <c r="HZ16" s="167"/>
      <c r="IA16" s="167"/>
      <c r="IB16" s="167"/>
      <c r="IC16" s="167"/>
      <c r="ID16" s="167"/>
      <c r="IE16" s="167"/>
      <c r="IF16" s="167"/>
      <c r="IG16" s="167"/>
      <c r="IH16" s="167"/>
      <c r="II16" s="167"/>
      <c r="IJ16" s="167"/>
      <c r="IK16" s="167"/>
      <c r="IL16" s="167"/>
      <c r="IM16" s="167"/>
      <c r="IN16" s="167"/>
      <c r="IO16" s="167"/>
      <c r="IP16" s="167"/>
      <c r="IQ16" s="167"/>
      <c r="IR16" s="167"/>
      <c r="IS16" s="167"/>
      <c r="IT16" s="167"/>
      <c r="IU16" s="167"/>
    </row>
    <row r="17" s="165" customFormat="1" ht="24.75" customHeight="1" spans="1:255">
      <c r="A17" s="173" t="s">
        <v>379</v>
      </c>
      <c r="B17" s="174"/>
      <c r="C17" s="174"/>
      <c r="D17" s="179"/>
      <c r="E17" s="180"/>
      <c r="F17" s="167"/>
      <c r="G17" s="167"/>
      <c r="H17" s="167"/>
      <c r="I17" s="167"/>
      <c r="J17" s="184"/>
      <c r="K17" s="184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  <c r="DE17" s="167"/>
      <c r="DF17" s="167"/>
      <c r="DG17" s="167"/>
      <c r="DH17" s="167"/>
      <c r="DI17" s="167"/>
      <c r="DJ17" s="167"/>
      <c r="DK17" s="167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7"/>
      <c r="DW17" s="167"/>
      <c r="DX17" s="167"/>
      <c r="DY17" s="167"/>
      <c r="DZ17" s="167"/>
      <c r="EA17" s="167"/>
      <c r="EB17" s="167"/>
      <c r="EC17" s="167"/>
      <c r="ED17" s="167"/>
      <c r="EE17" s="167"/>
      <c r="EF17" s="167"/>
      <c r="EG17" s="167"/>
      <c r="EH17" s="167"/>
      <c r="EI17" s="167"/>
      <c r="EJ17" s="167"/>
      <c r="EK17" s="167"/>
      <c r="EL17" s="167"/>
      <c r="EM17" s="167"/>
      <c r="EN17" s="167"/>
      <c r="EO17" s="167"/>
      <c r="EP17" s="167"/>
      <c r="EQ17" s="167"/>
      <c r="ER17" s="167"/>
      <c r="ES17" s="167"/>
      <c r="ET17" s="167"/>
      <c r="EU17" s="167"/>
      <c r="EV17" s="167"/>
      <c r="EW17" s="167"/>
      <c r="EX17" s="167"/>
      <c r="EY17" s="167"/>
      <c r="EZ17" s="167"/>
      <c r="FA17" s="167"/>
      <c r="FB17" s="167"/>
      <c r="FC17" s="167"/>
      <c r="FD17" s="167"/>
      <c r="FE17" s="167"/>
      <c r="FF17" s="167"/>
      <c r="FG17" s="167"/>
      <c r="FH17" s="167"/>
      <c r="FI17" s="167"/>
      <c r="FJ17" s="167"/>
      <c r="FK17" s="167"/>
      <c r="FL17" s="167"/>
      <c r="FM17" s="167"/>
      <c r="FN17" s="167"/>
      <c r="FO17" s="167"/>
      <c r="FP17" s="167"/>
      <c r="FQ17" s="167"/>
      <c r="FR17" s="167"/>
      <c r="FS17" s="167"/>
      <c r="FT17" s="167"/>
      <c r="FU17" s="167"/>
      <c r="FV17" s="167"/>
      <c r="FW17" s="167"/>
      <c r="FX17" s="167"/>
      <c r="FY17" s="167"/>
      <c r="FZ17" s="167"/>
      <c r="GA17" s="167"/>
      <c r="GB17" s="167"/>
      <c r="GC17" s="167"/>
      <c r="GD17" s="167"/>
      <c r="GE17" s="167"/>
      <c r="GF17" s="167"/>
      <c r="GG17" s="167"/>
      <c r="GH17" s="167"/>
      <c r="GI17" s="167"/>
      <c r="GJ17" s="167"/>
      <c r="GK17" s="167"/>
      <c r="GL17" s="167"/>
      <c r="GM17" s="167"/>
      <c r="GN17" s="167"/>
      <c r="GO17" s="167"/>
      <c r="GP17" s="167"/>
      <c r="GQ17" s="167"/>
      <c r="GR17" s="167"/>
      <c r="GS17" s="167"/>
      <c r="GT17" s="167"/>
      <c r="GU17" s="167"/>
      <c r="GV17" s="167"/>
      <c r="GW17" s="167"/>
      <c r="GX17" s="167"/>
      <c r="GY17" s="167"/>
      <c r="GZ17" s="167"/>
      <c r="HA17" s="167"/>
      <c r="HB17" s="167"/>
      <c r="HC17" s="167"/>
      <c r="HD17" s="167"/>
      <c r="HE17" s="167"/>
      <c r="HF17" s="167"/>
      <c r="HG17" s="167"/>
      <c r="HH17" s="167"/>
      <c r="HI17" s="167"/>
      <c r="HJ17" s="167"/>
      <c r="HK17" s="167"/>
      <c r="HL17" s="167"/>
      <c r="HM17" s="167"/>
      <c r="HN17" s="167"/>
      <c r="HO17" s="167"/>
      <c r="HP17" s="167"/>
      <c r="HQ17" s="167"/>
      <c r="HR17" s="167"/>
      <c r="HS17" s="167"/>
      <c r="HT17" s="167"/>
      <c r="HU17" s="167"/>
      <c r="HV17" s="167"/>
      <c r="HW17" s="167"/>
      <c r="HX17" s="167"/>
      <c r="HY17" s="167"/>
      <c r="HZ17" s="167"/>
      <c r="IA17" s="167"/>
      <c r="IB17" s="167"/>
      <c r="IC17" s="167"/>
      <c r="ID17" s="167"/>
      <c r="IE17" s="167"/>
      <c r="IF17" s="167"/>
      <c r="IG17" s="167"/>
      <c r="IH17" s="167"/>
      <c r="II17" s="167"/>
      <c r="IJ17" s="167"/>
      <c r="IK17" s="167"/>
      <c r="IL17" s="167"/>
      <c r="IM17" s="167"/>
      <c r="IN17" s="167"/>
      <c r="IO17" s="167"/>
      <c r="IP17" s="167"/>
      <c r="IQ17" s="167"/>
      <c r="IR17" s="167"/>
      <c r="IS17" s="167"/>
      <c r="IT17" s="167"/>
      <c r="IU17" s="167"/>
    </row>
    <row r="18" s="165" customFormat="1" ht="24.75" customHeight="1" spans="1:255">
      <c r="A18" s="173" t="s">
        <v>380</v>
      </c>
      <c r="B18" s="174"/>
      <c r="C18" s="174"/>
      <c r="D18" s="179"/>
      <c r="E18" s="180"/>
      <c r="F18" s="167"/>
      <c r="G18" s="167"/>
      <c r="H18" s="167"/>
      <c r="I18" s="167"/>
      <c r="J18" s="184"/>
      <c r="K18" s="184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7"/>
      <c r="CN18" s="167"/>
      <c r="CO18" s="167"/>
      <c r="CP18" s="167"/>
      <c r="CQ18" s="167"/>
      <c r="CR18" s="167"/>
      <c r="CS18" s="167"/>
      <c r="CT18" s="167"/>
      <c r="CU18" s="167"/>
      <c r="CV18" s="167"/>
      <c r="CW18" s="167"/>
      <c r="CX18" s="167"/>
      <c r="CY18" s="167"/>
      <c r="CZ18" s="167"/>
      <c r="DA18" s="167"/>
      <c r="DB18" s="167"/>
      <c r="DC18" s="167"/>
      <c r="DD18" s="167"/>
      <c r="DE18" s="167"/>
      <c r="DF18" s="167"/>
      <c r="DG18" s="167"/>
      <c r="DH18" s="167"/>
      <c r="DI18" s="167"/>
      <c r="DJ18" s="167"/>
      <c r="DK18" s="167"/>
      <c r="DL18" s="167"/>
      <c r="DM18" s="167"/>
      <c r="DN18" s="167"/>
      <c r="DO18" s="167"/>
      <c r="DP18" s="167"/>
      <c r="DQ18" s="167"/>
      <c r="DR18" s="167"/>
      <c r="DS18" s="167"/>
      <c r="DT18" s="167"/>
      <c r="DU18" s="167"/>
      <c r="DV18" s="167"/>
      <c r="DW18" s="167"/>
      <c r="DX18" s="167"/>
      <c r="DY18" s="167"/>
      <c r="DZ18" s="167"/>
      <c r="EA18" s="167"/>
      <c r="EB18" s="167"/>
      <c r="EC18" s="167"/>
      <c r="ED18" s="167"/>
      <c r="EE18" s="167"/>
      <c r="EF18" s="167"/>
      <c r="EG18" s="167"/>
      <c r="EH18" s="167"/>
      <c r="EI18" s="167"/>
      <c r="EJ18" s="167"/>
      <c r="EK18" s="167"/>
      <c r="EL18" s="167"/>
      <c r="EM18" s="167"/>
      <c r="EN18" s="167"/>
      <c r="EO18" s="167"/>
      <c r="EP18" s="167"/>
      <c r="EQ18" s="167"/>
      <c r="ER18" s="167"/>
      <c r="ES18" s="167"/>
      <c r="ET18" s="167"/>
      <c r="EU18" s="167"/>
      <c r="EV18" s="167"/>
      <c r="EW18" s="167"/>
      <c r="EX18" s="167"/>
      <c r="EY18" s="167"/>
      <c r="EZ18" s="167"/>
      <c r="FA18" s="167"/>
      <c r="FB18" s="167"/>
      <c r="FC18" s="167"/>
      <c r="FD18" s="167"/>
      <c r="FE18" s="167"/>
      <c r="FF18" s="167"/>
      <c r="FG18" s="167"/>
      <c r="FH18" s="167"/>
      <c r="FI18" s="167"/>
      <c r="FJ18" s="167"/>
      <c r="FK18" s="167"/>
      <c r="FL18" s="167"/>
      <c r="FM18" s="167"/>
      <c r="FN18" s="167"/>
      <c r="FO18" s="167"/>
      <c r="FP18" s="167"/>
      <c r="FQ18" s="167"/>
      <c r="FR18" s="167"/>
      <c r="FS18" s="167"/>
      <c r="FT18" s="167"/>
      <c r="FU18" s="167"/>
      <c r="FV18" s="167"/>
      <c r="FW18" s="167"/>
      <c r="FX18" s="167"/>
      <c r="FY18" s="167"/>
      <c r="FZ18" s="167"/>
      <c r="GA18" s="167"/>
      <c r="GB18" s="167"/>
      <c r="GC18" s="167"/>
      <c r="GD18" s="167"/>
      <c r="GE18" s="167"/>
      <c r="GF18" s="167"/>
      <c r="GG18" s="167"/>
      <c r="GH18" s="167"/>
      <c r="GI18" s="167"/>
      <c r="GJ18" s="167"/>
      <c r="GK18" s="167"/>
      <c r="GL18" s="167"/>
      <c r="GM18" s="167"/>
      <c r="GN18" s="167"/>
      <c r="GO18" s="167"/>
      <c r="GP18" s="167"/>
      <c r="GQ18" s="167"/>
      <c r="GR18" s="167"/>
      <c r="GS18" s="167"/>
      <c r="GT18" s="167"/>
      <c r="GU18" s="167"/>
      <c r="GV18" s="167"/>
      <c r="GW18" s="167"/>
      <c r="GX18" s="167"/>
      <c r="GY18" s="167"/>
      <c r="GZ18" s="167"/>
      <c r="HA18" s="167"/>
      <c r="HB18" s="167"/>
      <c r="HC18" s="167"/>
      <c r="HD18" s="167"/>
      <c r="HE18" s="167"/>
      <c r="HF18" s="167"/>
      <c r="HG18" s="167"/>
      <c r="HH18" s="167"/>
      <c r="HI18" s="167"/>
      <c r="HJ18" s="167"/>
      <c r="HK18" s="167"/>
      <c r="HL18" s="167"/>
      <c r="HM18" s="167"/>
      <c r="HN18" s="167"/>
      <c r="HO18" s="167"/>
      <c r="HP18" s="167"/>
      <c r="HQ18" s="167"/>
      <c r="HR18" s="167"/>
      <c r="HS18" s="167"/>
      <c r="HT18" s="167"/>
      <c r="HU18" s="167"/>
      <c r="HV18" s="167"/>
      <c r="HW18" s="167"/>
      <c r="HX18" s="167"/>
      <c r="HY18" s="167"/>
      <c r="HZ18" s="167"/>
      <c r="IA18" s="167"/>
      <c r="IB18" s="167"/>
      <c r="IC18" s="167"/>
      <c r="ID18" s="167"/>
      <c r="IE18" s="167"/>
      <c r="IF18" s="167"/>
      <c r="IG18" s="167"/>
      <c r="IH18" s="167"/>
      <c r="II18" s="167"/>
      <c r="IJ18" s="167"/>
      <c r="IK18" s="167"/>
      <c r="IL18" s="167"/>
      <c r="IM18" s="167"/>
      <c r="IN18" s="167"/>
      <c r="IO18" s="167"/>
      <c r="IP18" s="167"/>
      <c r="IQ18" s="167"/>
      <c r="IR18" s="167"/>
      <c r="IS18" s="167"/>
      <c r="IT18" s="167"/>
      <c r="IU18" s="167"/>
    </row>
    <row r="19" s="165" customFormat="1" ht="24.75" customHeight="1" spans="1:255">
      <c r="A19" s="173" t="s">
        <v>381</v>
      </c>
      <c r="B19" s="174"/>
      <c r="C19" s="174"/>
      <c r="D19" s="179"/>
      <c r="E19" s="180"/>
      <c r="F19" s="167"/>
      <c r="G19" s="167"/>
      <c r="H19" s="167"/>
      <c r="I19" s="167"/>
      <c r="J19" s="184"/>
      <c r="K19" s="184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  <c r="CQ19" s="167"/>
      <c r="CR19" s="167"/>
      <c r="CS19" s="167"/>
      <c r="CT19" s="167"/>
      <c r="CU19" s="167"/>
      <c r="CV19" s="167"/>
      <c r="CW19" s="167"/>
      <c r="CX19" s="167"/>
      <c r="CY19" s="167"/>
      <c r="CZ19" s="167"/>
      <c r="DA19" s="167"/>
      <c r="DB19" s="167"/>
      <c r="DC19" s="167"/>
      <c r="DD19" s="167"/>
      <c r="DE19" s="167"/>
      <c r="DF19" s="167"/>
      <c r="DG19" s="167"/>
      <c r="DH19" s="167"/>
      <c r="DI19" s="167"/>
      <c r="DJ19" s="167"/>
      <c r="DK19" s="167"/>
      <c r="DL19" s="167"/>
      <c r="DM19" s="167"/>
      <c r="DN19" s="167"/>
      <c r="DO19" s="167"/>
      <c r="DP19" s="167"/>
      <c r="DQ19" s="167"/>
      <c r="DR19" s="167"/>
      <c r="DS19" s="167"/>
      <c r="DT19" s="167"/>
      <c r="DU19" s="167"/>
      <c r="DV19" s="167"/>
      <c r="DW19" s="167"/>
      <c r="DX19" s="167"/>
      <c r="DY19" s="167"/>
      <c r="DZ19" s="167"/>
      <c r="EA19" s="167"/>
      <c r="EB19" s="167"/>
      <c r="EC19" s="167"/>
      <c r="ED19" s="167"/>
      <c r="EE19" s="167"/>
      <c r="EF19" s="167"/>
      <c r="EG19" s="167"/>
      <c r="EH19" s="167"/>
      <c r="EI19" s="167"/>
      <c r="EJ19" s="167"/>
      <c r="EK19" s="167"/>
      <c r="EL19" s="167"/>
      <c r="EM19" s="167"/>
      <c r="EN19" s="167"/>
      <c r="EO19" s="167"/>
      <c r="EP19" s="167"/>
      <c r="EQ19" s="167"/>
      <c r="ER19" s="167"/>
      <c r="ES19" s="167"/>
      <c r="ET19" s="167"/>
      <c r="EU19" s="167"/>
      <c r="EV19" s="167"/>
      <c r="EW19" s="167"/>
      <c r="EX19" s="167"/>
      <c r="EY19" s="167"/>
      <c r="EZ19" s="167"/>
      <c r="FA19" s="167"/>
      <c r="FB19" s="167"/>
      <c r="FC19" s="167"/>
      <c r="FD19" s="167"/>
      <c r="FE19" s="167"/>
      <c r="FF19" s="167"/>
      <c r="FG19" s="167"/>
      <c r="FH19" s="167"/>
      <c r="FI19" s="167"/>
      <c r="FJ19" s="167"/>
      <c r="FK19" s="167"/>
      <c r="FL19" s="167"/>
      <c r="FM19" s="167"/>
      <c r="FN19" s="167"/>
      <c r="FO19" s="167"/>
      <c r="FP19" s="167"/>
      <c r="FQ19" s="167"/>
      <c r="FR19" s="167"/>
      <c r="FS19" s="167"/>
      <c r="FT19" s="167"/>
      <c r="FU19" s="167"/>
      <c r="FV19" s="167"/>
      <c r="FW19" s="167"/>
      <c r="FX19" s="167"/>
      <c r="FY19" s="167"/>
      <c r="FZ19" s="167"/>
      <c r="GA19" s="167"/>
      <c r="GB19" s="167"/>
      <c r="GC19" s="167"/>
      <c r="GD19" s="167"/>
      <c r="GE19" s="167"/>
      <c r="GF19" s="167"/>
      <c r="GG19" s="167"/>
      <c r="GH19" s="167"/>
      <c r="GI19" s="167"/>
      <c r="GJ19" s="167"/>
      <c r="GK19" s="167"/>
      <c r="GL19" s="167"/>
      <c r="GM19" s="167"/>
      <c r="GN19" s="167"/>
      <c r="GO19" s="167"/>
      <c r="GP19" s="167"/>
      <c r="GQ19" s="167"/>
      <c r="GR19" s="167"/>
      <c r="GS19" s="167"/>
      <c r="GT19" s="167"/>
      <c r="GU19" s="167"/>
      <c r="GV19" s="167"/>
      <c r="GW19" s="167"/>
      <c r="GX19" s="167"/>
      <c r="GY19" s="167"/>
      <c r="GZ19" s="167"/>
      <c r="HA19" s="167"/>
      <c r="HB19" s="167"/>
      <c r="HC19" s="167"/>
      <c r="HD19" s="167"/>
      <c r="HE19" s="167"/>
      <c r="HF19" s="167"/>
      <c r="HG19" s="167"/>
      <c r="HH19" s="167"/>
      <c r="HI19" s="167"/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167"/>
      <c r="IF19" s="167"/>
      <c r="IG19" s="167"/>
      <c r="IH19" s="167"/>
      <c r="II19" s="167"/>
      <c r="IJ19" s="167"/>
      <c r="IK19" s="167"/>
      <c r="IL19" s="167"/>
      <c r="IM19" s="167"/>
      <c r="IN19" s="167"/>
      <c r="IO19" s="167"/>
      <c r="IP19" s="167"/>
      <c r="IQ19" s="167"/>
      <c r="IR19" s="167"/>
      <c r="IS19" s="167"/>
      <c r="IT19" s="167"/>
      <c r="IU19" s="167"/>
    </row>
    <row r="20" s="2" customFormat="1" ht="19.9" customHeight="1" spans="1:255">
      <c r="A20" s="166"/>
      <c r="B20" s="181"/>
      <c r="C20" s="181"/>
      <c r="D20" s="182"/>
      <c r="E20" s="166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7"/>
      <c r="EI20" s="167"/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7"/>
      <c r="FG20" s="167"/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67"/>
      <c r="GK20" s="167"/>
      <c r="GL20" s="167"/>
      <c r="GM20" s="167"/>
      <c r="GN20" s="167"/>
      <c r="GO20" s="167"/>
      <c r="GP20" s="167"/>
      <c r="GQ20" s="167"/>
      <c r="GR20" s="167"/>
      <c r="GS20" s="167"/>
      <c r="GT20" s="167"/>
      <c r="GU20" s="167"/>
      <c r="GV20" s="167"/>
      <c r="GW20" s="167"/>
      <c r="GX20" s="167"/>
      <c r="GY20" s="167"/>
      <c r="GZ20" s="167"/>
      <c r="HA20" s="167"/>
      <c r="HB20" s="167"/>
      <c r="HC20" s="167"/>
      <c r="HD20" s="167"/>
      <c r="HE20" s="167"/>
      <c r="HF20" s="167"/>
      <c r="HG20" s="167"/>
      <c r="HH20" s="167"/>
      <c r="HI20" s="167"/>
      <c r="HJ20" s="167"/>
      <c r="HK20" s="167"/>
      <c r="HL20" s="167"/>
      <c r="HM20" s="167"/>
      <c r="HN20" s="167"/>
      <c r="HO20" s="167"/>
      <c r="HP20" s="167"/>
      <c r="HQ20" s="167"/>
      <c r="HR20" s="167"/>
      <c r="HS20" s="167"/>
      <c r="HT20" s="167"/>
      <c r="HU20" s="167"/>
      <c r="HV20" s="167"/>
      <c r="HW20" s="167"/>
      <c r="HX20" s="167"/>
      <c r="HY20" s="167"/>
      <c r="HZ20" s="167"/>
      <c r="IA20" s="167"/>
      <c r="IB20" s="167"/>
      <c r="IC20" s="167"/>
      <c r="ID20" s="167"/>
      <c r="IE20" s="167"/>
      <c r="IF20" s="167"/>
      <c r="IG20" s="167"/>
      <c r="IH20" s="167"/>
      <c r="II20" s="167"/>
      <c r="IJ20" s="167"/>
      <c r="IK20" s="167"/>
      <c r="IL20" s="167"/>
      <c r="IM20" s="167"/>
      <c r="IN20" s="167"/>
      <c r="IO20" s="167"/>
      <c r="IP20" s="167"/>
      <c r="IQ20" s="167"/>
      <c r="IR20" s="167"/>
      <c r="IS20" s="167"/>
      <c r="IT20" s="167"/>
      <c r="IU20" s="167"/>
    </row>
    <row r="21" s="2" customFormat="1" ht="19.9" customHeight="1" spans="1:255">
      <c r="A21" s="166"/>
      <c r="B21" s="181"/>
      <c r="C21" s="181"/>
      <c r="D21" s="182"/>
      <c r="E21" s="166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67"/>
      <c r="EH21" s="167"/>
      <c r="EI21" s="167"/>
      <c r="EJ21" s="167"/>
      <c r="EK21" s="167"/>
      <c r="EL21" s="167"/>
      <c r="EM21" s="167"/>
      <c r="EN21" s="167"/>
      <c r="EO21" s="167"/>
      <c r="EP21" s="167"/>
      <c r="EQ21" s="167"/>
      <c r="ER21" s="167"/>
      <c r="ES21" s="167"/>
      <c r="ET21" s="167"/>
      <c r="EU21" s="167"/>
      <c r="EV21" s="167"/>
      <c r="EW21" s="167"/>
      <c r="EX21" s="167"/>
      <c r="EY21" s="167"/>
      <c r="EZ21" s="167"/>
      <c r="FA21" s="167"/>
      <c r="FB21" s="167"/>
      <c r="FC21" s="167"/>
      <c r="FD21" s="167"/>
      <c r="FE21" s="167"/>
      <c r="FF21" s="167"/>
      <c r="FG21" s="167"/>
      <c r="FH21" s="167"/>
      <c r="FI21" s="167"/>
      <c r="FJ21" s="167"/>
      <c r="FK21" s="167"/>
      <c r="FL21" s="167"/>
      <c r="FM21" s="167"/>
      <c r="FN21" s="167"/>
      <c r="FO21" s="167"/>
      <c r="FP21" s="167"/>
      <c r="FQ21" s="167"/>
      <c r="FR21" s="167"/>
      <c r="FS21" s="167"/>
      <c r="FT21" s="167"/>
      <c r="FU21" s="167"/>
      <c r="FV21" s="167"/>
      <c r="FW21" s="167"/>
      <c r="FX21" s="167"/>
      <c r="FY21" s="167"/>
      <c r="FZ21" s="167"/>
      <c r="GA21" s="167"/>
      <c r="GB21" s="167"/>
      <c r="GC21" s="167"/>
      <c r="GD21" s="167"/>
      <c r="GE21" s="167"/>
      <c r="GF21" s="167"/>
      <c r="GG21" s="167"/>
      <c r="GH21" s="167"/>
      <c r="GI21" s="167"/>
      <c r="GJ21" s="167"/>
      <c r="GK21" s="167"/>
      <c r="GL21" s="167"/>
      <c r="GM21" s="167"/>
      <c r="GN21" s="167"/>
      <c r="GO21" s="167"/>
      <c r="GP21" s="167"/>
      <c r="GQ21" s="167"/>
      <c r="GR21" s="167"/>
      <c r="GS21" s="167"/>
      <c r="GT21" s="167"/>
      <c r="GU21" s="167"/>
      <c r="GV21" s="167"/>
      <c r="GW21" s="167"/>
      <c r="GX21" s="167"/>
      <c r="GY21" s="167"/>
      <c r="GZ21" s="167"/>
      <c r="HA21" s="167"/>
      <c r="HB21" s="167"/>
      <c r="HC21" s="167"/>
      <c r="HD21" s="167"/>
      <c r="HE21" s="167"/>
      <c r="HF21" s="167"/>
      <c r="HG21" s="167"/>
      <c r="HH21" s="167"/>
      <c r="HI21" s="167"/>
      <c r="HJ21" s="167"/>
      <c r="HK21" s="167"/>
      <c r="HL21" s="167"/>
      <c r="HM21" s="167"/>
      <c r="HN21" s="167"/>
      <c r="HO21" s="167"/>
      <c r="HP21" s="167"/>
      <c r="HQ21" s="167"/>
      <c r="HR21" s="167"/>
      <c r="HS21" s="167"/>
      <c r="HT21" s="167"/>
      <c r="HU21" s="167"/>
      <c r="HV21" s="167"/>
      <c r="HW21" s="167"/>
      <c r="HX21" s="167"/>
      <c r="HY21" s="167"/>
      <c r="HZ21" s="167"/>
      <c r="IA21" s="167"/>
      <c r="IB21" s="167"/>
      <c r="IC21" s="167"/>
      <c r="ID21" s="167"/>
      <c r="IE21" s="167"/>
      <c r="IF21" s="167"/>
      <c r="IG21" s="167"/>
      <c r="IH21" s="167"/>
      <c r="II21" s="167"/>
      <c r="IJ21" s="167"/>
      <c r="IK21" s="167"/>
      <c r="IL21" s="167"/>
      <c r="IM21" s="167"/>
      <c r="IN21" s="167"/>
      <c r="IO21" s="167"/>
      <c r="IP21" s="167"/>
      <c r="IQ21" s="167"/>
      <c r="IR21" s="167"/>
      <c r="IS21" s="167"/>
      <c r="IT21" s="167"/>
      <c r="IU21" s="167"/>
    </row>
    <row r="22" s="2" customFormat="1" ht="19.9" customHeight="1" spans="1:255">
      <c r="A22" s="166"/>
      <c r="B22" s="181"/>
      <c r="C22" s="181"/>
      <c r="D22" s="182"/>
      <c r="E22" s="166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167"/>
      <c r="CI22" s="167"/>
      <c r="CJ22" s="167"/>
      <c r="CK22" s="167"/>
      <c r="CL22" s="167"/>
      <c r="CM22" s="167"/>
      <c r="CN22" s="167"/>
      <c r="CO22" s="167"/>
      <c r="CP22" s="167"/>
      <c r="CQ22" s="167"/>
      <c r="CR22" s="167"/>
      <c r="CS22" s="167"/>
      <c r="CT22" s="167"/>
      <c r="CU22" s="167"/>
      <c r="CV22" s="167"/>
      <c r="CW22" s="167"/>
      <c r="CX22" s="167"/>
      <c r="CY22" s="167"/>
      <c r="CZ22" s="167"/>
      <c r="DA22" s="167"/>
      <c r="DB22" s="167"/>
      <c r="DC22" s="167"/>
      <c r="DD22" s="167"/>
      <c r="DE22" s="167"/>
      <c r="DF22" s="167"/>
      <c r="DG22" s="167"/>
      <c r="DH22" s="167"/>
      <c r="DI22" s="167"/>
      <c r="DJ22" s="167"/>
      <c r="DK22" s="167"/>
      <c r="DL22" s="167"/>
      <c r="DM22" s="167"/>
      <c r="DN22" s="167"/>
      <c r="DO22" s="167"/>
      <c r="DP22" s="167"/>
      <c r="DQ22" s="167"/>
      <c r="DR22" s="167"/>
      <c r="DS22" s="167"/>
      <c r="DT22" s="167"/>
      <c r="DU22" s="167"/>
      <c r="DV22" s="167"/>
      <c r="DW22" s="167"/>
      <c r="DX22" s="167"/>
      <c r="DY22" s="167"/>
      <c r="DZ22" s="167"/>
      <c r="EA22" s="167"/>
      <c r="EB22" s="167"/>
      <c r="EC22" s="167"/>
      <c r="ED22" s="167"/>
      <c r="EE22" s="167"/>
      <c r="EF22" s="167"/>
      <c r="EG22" s="167"/>
      <c r="EH22" s="167"/>
      <c r="EI22" s="167"/>
      <c r="EJ22" s="167"/>
      <c r="EK22" s="167"/>
      <c r="EL22" s="167"/>
      <c r="EM22" s="167"/>
      <c r="EN22" s="167"/>
      <c r="EO22" s="167"/>
      <c r="EP22" s="167"/>
      <c r="EQ22" s="167"/>
      <c r="ER22" s="167"/>
      <c r="ES22" s="167"/>
      <c r="ET22" s="167"/>
      <c r="EU22" s="167"/>
      <c r="EV22" s="167"/>
      <c r="EW22" s="167"/>
      <c r="EX22" s="167"/>
      <c r="EY22" s="167"/>
      <c r="EZ22" s="167"/>
      <c r="FA22" s="167"/>
      <c r="FB22" s="167"/>
      <c r="FC22" s="167"/>
      <c r="FD22" s="167"/>
      <c r="FE22" s="167"/>
      <c r="FF22" s="167"/>
      <c r="FG22" s="167"/>
      <c r="FH22" s="167"/>
      <c r="FI22" s="167"/>
      <c r="FJ22" s="167"/>
      <c r="FK22" s="167"/>
      <c r="FL22" s="167"/>
      <c r="FM22" s="167"/>
      <c r="FN22" s="167"/>
      <c r="FO22" s="167"/>
      <c r="FP22" s="167"/>
      <c r="FQ22" s="167"/>
      <c r="FR22" s="167"/>
      <c r="FS22" s="167"/>
      <c r="FT22" s="167"/>
      <c r="FU22" s="167"/>
      <c r="FV22" s="167"/>
      <c r="FW22" s="167"/>
      <c r="FX22" s="167"/>
      <c r="FY22" s="167"/>
      <c r="FZ22" s="167"/>
      <c r="GA22" s="167"/>
      <c r="GB22" s="167"/>
      <c r="GC22" s="167"/>
      <c r="GD22" s="167"/>
      <c r="GE22" s="167"/>
      <c r="GF22" s="167"/>
      <c r="GG22" s="167"/>
      <c r="GH22" s="167"/>
      <c r="GI22" s="167"/>
      <c r="GJ22" s="167"/>
      <c r="GK22" s="167"/>
      <c r="GL22" s="167"/>
      <c r="GM22" s="167"/>
      <c r="GN22" s="167"/>
      <c r="GO22" s="167"/>
      <c r="GP22" s="167"/>
      <c r="GQ22" s="167"/>
      <c r="GR22" s="167"/>
      <c r="GS22" s="167"/>
      <c r="GT22" s="167"/>
      <c r="GU22" s="167"/>
      <c r="GV22" s="167"/>
      <c r="GW22" s="167"/>
      <c r="GX22" s="167"/>
      <c r="GY22" s="167"/>
      <c r="GZ22" s="167"/>
      <c r="HA22" s="167"/>
      <c r="HB22" s="167"/>
      <c r="HC22" s="167"/>
      <c r="HD22" s="167"/>
      <c r="HE22" s="167"/>
      <c r="HF22" s="167"/>
      <c r="HG22" s="167"/>
      <c r="HH22" s="167"/>
      <c r="HI22" s="167"/>
      <c r="HJ22" s="167"/>
      <c r="HK22" s="167"/>
      <c r="HL22" s="167"/>
      <c r="HM22" s="167"/>
      <c r="HN22" s="167"/>
      <c r="HO22" s="167"/>
      <c r="HP22" s="167"/>
      <c r="HQ22" s="167"/>
      <c r="HR22" s="167"/>
      <c r="HS22" s="167"/>
      <c r="HT22" s="167"/>
      <c r="HU22" s="167"/>
      <c r="HV22" s="167"/>
      <c r="HW22" s="167"/>
      <c r="HX22" s="167"/>
      <c r="HY22" s="167"/>
      <c r="HZ22" s="167"/>
      <c r="IA22" s="167"/>
      <c r="IB22" s="167"/>
      <c r="IC22" s="167"/>
      <c r="ID22" s="167"/>
      <c r="IE22" s="167"/>
      <c r="IF22" s="167"/>
      <c r="IG22" s="167"/>
      <c r="IH22" s="167"/>
      <c r="II22" s="167"/>
      <c r="IJ22" s="167"/>
      <c r="IK22" s="167"/>
      <c r="IL22" s="167"/>
      <c r="IM22" s="167"/>
      <c r="IN22" s="167"/>
      <c r="IO22" s="167"/>
      <c r="IP22" s="167"/>
      <c r="IQ22" s="167"/>
      <c r="IR22" s="167"/>
      <c r="IS22" s="167"/>
      <c r="IT22" s="167"/>
      <c r="IU22" s="167"/>
    </row>
    <row r="23" s="2" customFormat="1" ht="19.9" customHeight="1" spans="1:255">
      <c r="A23" s="166"/>
      <c r="B23" s="181"/>
      <c r="C23" s="181"/>
      <c r="D23" s="182"/>
      <c r="E23" s="166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7"/>
      <c r="CI23" s="167"/>
      <c r="CJ23" s="167"/>
      <c r="CK23" s="167"/>
      <c r="CL23" s="167"/>
      <c r="CM23" s="167"/>
      <c r="CN23" s="167"/>
      <c r="CO23" s="167"/>
      <c r="CP23" s="167"/>
      <c r="CQ23" s="167"/>
      <c r="CR23" s="167"/>
      <c r="CS23" s="167"/>
      <c r="CT23" s="167"/>
      <c r="CU23" s="167"/>
      <c r="CV23" s="167"/>
      <c r="CW23" s="167"/>
      <c r="CX23" s="167"/>
      <c r="CY23" s="167"/>
      <c r="CZ23" s="167"/>
      <c r="DA23" s="167"/>
      <c r="DB23" s="167"/>
      <c r="DC23" s="167"/>
      <c r="DD23" s="167"/>
      <c r="DE23" s="167"/>
      <c r="DF23" s="167"/>
      <c r="DG23" s="167"/>
      <c r="DH23" s="167"/>
      <c r="DI23" s="167"/>
      <c r="DJ23" s="167"/>
      <c r="DK23" s="167"/>
      <c r="DL23" s="167"/>
      <c r="DM23" s="167"/>
      <c r="DN23" s="167"/>
      <c r="DO23" s="167"/>
      <c r="DP23" s="167"/>
      <c r="DQ23" s="167"/>
      <c r="DR23" s="167"/>
      <c r="DS23" s="167"/>
      <c r="DT23" s="167"/>
      <c r="DU23" s="167"/>
      <c r="DV23" s="167"/>
      <c r="DW23" s="167"/>
      <c r="DX23" s="167"/>
      <c r="DY23" s="167"/>
      <c r="DZ23" s="167"/>
      <c r="EA23" s="167"/>
      <c r="EB23" s="167"/>
      <c r="EC23" s="167"/>
      <c r="ED23" s="167"/>
      <c r="EE23" s="167"/>
      <c r="EF23" s="167"/>
      <c r="EG23" s="167"/>
      <c r="EH23" s="167"/>
      <c r="EI23" s="167"/>
      <c r="EJ23" s="167"/>
      <c r="EK23" s="167"/>
      <c r="EL23" s="167"/>
      <c r="EM23" s="167"/>
      <c r="EN23" s="167"/>
      <c r="EO23" s="167"/>
      <c r="EP23" s="167"/>
      <c r="EQ23" s="167"/>
      <c r="ER23" s="167"/>
      <c r="ES23" s="167"/>
      <c r="ET23" s="167"/>
      <c r="EU23" s="167"/>
      <c r="EV23" s="167"/>
      <c r="EW23" s="167"/>
      <c r="EX23" s="167"/>
      <c r="EY23" s="167"/>
      <c r="EZ23" s="167"/>
      <c r="FA23" s="167"/>
      <c r="FB23" s="167"/>
      <c r="FC23" s="167"/>
      <c r="FD23" s="167"/>
      <c r="FE23" s="167"/>
      <c r="FF23" s="167"/>
      <c r="FG23" s="167"/>
      <c r="FH23" s="167"/>
      <c r="FI23" s="167"/>
      <c r="FJ23" s="167"/>
      <c r="FK23" s="167"/>
      <c r="FL23" s="167"/>
      <c r="FM23" s="167"/>
      <c r="FN23" s="167"/>
      <c r="FO23" s="167"/>
      <c r="FP23" s="167"/>
      <c r="FQ23" s="167"/>
      <c r="FR23" s="167"/>
      <c r="FS23" s="167"/>
      <c r="FT23" s="167"/>
      <c r="FU23" s="167"/>
      <c r="FV23" s="167"/>
      <c r="FW23" s="167"/>
      <c r="FX23" s="167"/>
      <c r="FY23" s="167"/>
      <c r="FZ23" s="167"/>
      <c r="GA23" s="167"/>
      <c r="GB23" s="167"/>
      <c r="GC23" s="167"/>
      <c r="GD23" s="167"/>
      <c r="GE23" s="167"/>
      <c r="GF23" s="167"/>
      <c r="GG23" s="167"/>
      <c r="GH23" s="167"/>
      <c r="GI23" s="167"/>
      <c r="GJ23" s="167"/>
      <c r="GK23" s="167"/>
      <c r="GL23" s="167"/>
      <c r="GM23" s="167"/>
      <c r="GN23" s="167"/>
      <c r="GO23" s="167"/>
      <c r="GP23" s="167"/>
      <c r="GQ23" s="167"/>
      <c r="GR23" s="167"/>
      <c r="GS23" s="167"/>
      <c r="GT23" s="167"/>
      <c r="GU23" s="167"/>
      <c r="GV23" s="167"/>
      <c r="GW23" s="167"/>
      <c r="GX23" s="167"/>
      <c r="GY23" s="167"/>
      <c r="GZ23" s="167"/>
      <c r="HA23" s="167"/>
      <c r="HB23" s="167"/>
      <c r="HC23" s="167"/>
      <c r="HD23" s="167"/>
      <c r="HE23" s="167"/>
      <c r="HF23" s="167"/>
      <c r="HG23" s="167"/>
      <c r="HH23" s="167"/>
      <c r="HI23" s="167"/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7"/>
      <c r="HU23" s="167"/>
      <c r="HV23" s="167"/>
      <c r="HW23" s="167"/>
      <c r="HX23" s="167"/>
      <c r="HY23" s="167"/>
      <c r="HZ23" s="167"/>
      <c r="IA23" s="167"/>
      <c r="IB23" s="167"/>
      <c r="IC23" s="167"/>
      <c r="ID23" s="167"/>
      <c r="IE23" s="167"/>
      <c r="IF23" s="167"/>
      <c r="IG23" s="167"/>
      <c r="IH23" s="167"/>
      <c r="II23" s="167"/>
      <c r="IJ23" s="167"/>
      <c r="IK23" s="167"/>
      <c r="IL23" s="167"/>
      <c r="IM23" s="167"/>
      <c r="IN23" s="167"/>
      <c r="IO23" s="167"/>
      <c r="IP23" s="167"/>
      <c r="IQ23" s="167"/>
      <c r="IR23" s="167"/>
      <c r="IS23" s="167"/>
      <c r="IT23" s="167"/>
      <c r="IU23" s="167"/>
    </row>
    <row r="24" s="2" customFormat="1" ht="19.9" customHeight="1" spans="1:255">
      <c r="A24" s="166"/>
      <c r="B24" s="167"/>
      <c r="C24" s="167"/>
      <c r="D24" s="182"/>
      <c r="E24" s="166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7"/>
      <c r="BZ24" s="167"/>
      <c r="CA24" s="167"/>
      <c r="CB24" s="167"/>
      <c r="CC24" s="167"/>
      <c r="CD24" s="167"/>
      <c r="CE24" s="167"/>
      <c r="CF24" s="167"/>
      <c r="CG24" s="167"/>
      <c r="CH24" s="167"/>
      <c r="CI24" s="167"/>
      <c r="CJ24" s="167"/>
      <c r="CK24" s="167"/>
      <c r="CL24" s="167"/>
      <c r="CM24" s="167"/>
      <c r="CN24" s="167"/>
      <c r="CO24" s="167"/>
      <c r="CP24" s="167"/>
      <c r="CQ24" s="167"/>
      <c r="CR24" s="167"/>
      <c r="CS24" s="167"/>
      <c r="CT24" s="167"/>
      <c r="CU24" s="167"/>
      <c r="CV24" s="167"/>
      <c r="CW24" s="167"/>
      <c r="CX24" s="167"/>
      <c r="CY24" s="167"/>
      <c r="CZ24" s="167"/>
      <c r="DA24" s="167"/>
      <c r="DB24" s="167"/>
      <c r="DC24" s="167"/>
      <c r="DD24" s="167"/>
      <c r="DE24" s="167"/>
      <c r="DF24" s="167"/>
      <c r="DG24" s="167"/>
      <c r="DH24" s="167"/>
      <c r="DI24" s="167"/>
      <c r="DJ24" s="167"/>
      <c r="DK24" s="167"/>
      <c r="DL24" s="167"/>
      <c r="DM24" s="167"/>
      <c r="DN24" s="167"/>
      <c r="DO24" s="167"/>
      <c r="DP24" s="167"/>
      <c r="DQ24" s="167"/>
      <c r="DR24" s="167"/>
      <c r="DS24" s="167"/>
      <c r="DT24" s="167"/>
      <c r="DU24" s="167"/>
      <c r="DV24" s="167"/>
      <c r="DW24" s="167"/>
      <c r="DX24" s="167"/>
      <c r="DY24" s="167"/>
      <c r="DZ24" s="167"/>
      <c r="EA24" s="167"/>
      <c r="EB24" s="167"/>
      <c r="EC24" s="167"/>
      <c r="ED24" s="167"/>
      <c r="EE24" s="167"/>
      <c r="EF24" s="167"/>
      <c r="EG24" s="167"/>
      <c r="EH24" s="167"/>
      <c r="EI24" s="167"/>
      <c r="EJ24" s="167"/>
      <c r="EK24" s="167"/>
      <c r="EL24" s="167"/>
      <c r="EM24" s="167"/>
      <c r="EN24" s="167"/>
      <c r="EO24" s="167"/>
      <c r="EP24" s="167"/>
      <c r="EQ24" s="167"/>
      <c r="ER24" s="167"/>
      <c r="ES24" s="167"/>
      <c r="ET24" s="167"/>
      <c r="EU24" s="167"/>
      <c r="EV24" s="167"/>
      <c r="EW24" s="167"/>
      <c r="EX24" s="167"/>
      <c r="EY24" s="167"/>
      <c r="EZ24" s="167"/>
      <c r="FA24" s="167"/>
      <c r="FB24" s="167"/>
      <c r="FC24" s="167"/>
      <c r="FD24" s="167"/>
      <c r="FE24" s="167"/>
      <c r="FF24" s="167"/>
      <c r="FG24" s="167"/>
      <c r="FH24" s="167"/>
      <c r="FI24" s="167"/>
      <c r="FJ24" s="167"/>
      <c r="FK24" s="167"/>
      <c r="FL24" s="167"/>
      <c r="FM24" s="167"/>
      <c r="FN24" s="167"/>
      <c r="FO24" s="167"/>
      <c r="FP24" s="167"/>
      <c r="FQ24" s="167"/>
      <c r="FR24" s="167"/>
      <c r="FS24" s="167"/>
      <c r="FT24" s="167"/>
      <c r="FU24" s="167"/>
      <c r="FV24" s="167"/>
      <c r="FW24" s="167"/>
      <c r="FX24" s="167"/>
      <c r="FY24" s="167"/>
      <c r="FZ24" s="167"/>
      <c r="GA24" s="167"/>
      <c r="GB24" s="167"/>
      <c r="GC24" s="167"/>
      <c r="GD24" s="167"/>
      <c r="GE24" s="167"/>
      <c r="GF24" s="167"/>
      <c r="GG24" s="167"/>
      <c r="GH24" s="167"/>
      <c r="GI24" s="167"/>
      <c r="GJ24" s="167"/>
      <c r="GK24" s="167"/>
      <c r="GL24" s="167"/>
      <c r="GM24" s="167"/>
      <c r="GN24" s="167"/>
      <c r="GO24" s="167"/>
      <c r="GP24" s="167"/>
      <c r="GQ24" s="167"/>
      <c r="GR24" s="167"/>
      <c r="GS24" s="167"/>
      <c r="GT24" s="167"/>
      <c r="GU24" s="167"/>
      <c r="GV24" s="167"/>
      <c r="GW24" s="167"/>
      <c r="GX24" s="167"/>
      <c r="GY24" s="167"/>
      <c r="GZ24" s="167"/>
      <c r="HA24" s="167"/>
      <c r="HB24" s="167"/>
      <c r="HC24" s="167"/>
      <c r="HD24" s="167"/>
      <c r="HE24" s="167"/>
      <c r="HF24" s="167"/>
      <c r="HG24" s="167"/>
      <c r="HH24" s="167"/>
      <c r="HI24" s="167"/>
      <c r="HJ24" s="167"/>
      <c r="HK24" s="167"/>
      <c r="HL24" s="167"/>
      <c r="HM24" s="167"/>
      <c r="HN24" s="167"/>
      <c r="HO24" s="167"/>
      <c r="HP24" s="167"/>
      <c r="HQ24" s="167"/>
      <c r="HR24" s="167"/>
      <c r="HS24" s="167"/>
      <c r="HT24" s="167"/>
      <c r="HU24" s="167"/>
      <c r="HV24" s="167"/>
      <c r="HW24" s="167"/>
      <c r="HX24" s="167"/>
      <c r="HY24" s="167"/>
      <c r="HZ24" s="167"/>
      <c r="IA24" s="167"/>
      <c r="IB24" s="167"/>
      <c r="IC24" s="167"/>
      <c r="ID24" s="167"/>
      <c r="IE24" s="167"/>
      <c r="IF24" s="167"/>
      <c r="IG24" s="167"/>
      <c r="IH24" s="167"/>
      <c r="II24" s="167"/>
      <c r="IJ24" s="167"/>
      <c r="IK24" s="167"/>
      <c r="IL24" s="167"/>
      <c r="IM24" s="167"/>
      <c r="IN24" s="167"/>
      <c r="IO24" s="167"/>
      <c r="IP24" s="167"/>
      <c r="IQ24" s="167"/>
      <c r="IR24" s="167"/>
      <c r="IS24" s="167"/>
      <c r="IT24" s="167"/>
      <c r="IU24" s="167"/>
    </row>
    <row r="25" s="2" customFormat="1" ht="19.9" customHeight="1" spans="1:255">
      <c r="A25" s="166"/>
      <c r="B25" s="167"/>
      <c r="C25" s="167"/>
      <c r="D25" s="182"/>
      <c r="E25" s="166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  <c r="CF25" s="167"/>
      <c r="CG25" s="167"/>
      <c r="CH25" s="167"/>
      <c r="CI25" s="167"/>
      <c r="CJ25" s="167"/>
      <c r="CK25" s="167"/>
      <c r="CL25" s="167"/>
      <c r="CM25" s="167"/>
      <c r="CN25" s="167"/>
      <c r="CO25" s="167"/>
      <c r="CP25" s="167"/>
      <c r="CQ25" s="167"/>
      <c r="CR25" s="167"/>
      <c r="CS25" s="167"/>
      <c r="CT25" s="167"/>
      <c r="CU25" s="167"/>
      <c r="CV25" s="167"/>
      <c r="CW25" s="167"/>
      <c r="CX25" s="167"/>
      <c r="CY25" s="167"/>
      <c r="CZ25" s="167"/>
      <c r="DA25" s="167"/>
      <c r="DB25" s="167"/>
      <c r="DC25" s="167"/>
      <c r="DD25" s="167"/>
      <c r="DE25" s="167"/>
      <c r="DF25" s="167"/>
      <c r="DG25" s="167"/>
      <c r="DH25" s="167"/>
      <c r="DI25" s="167"/>
      <c r="DJ25" s="167"/>
      <c r="DK25" s="167"/>
      <c r="DL25" s="167"/>
      <c r="DM25" s="167"/>
      <c r="DN25" s="167"/>
      <c r="DO25" s="167"/>
      <c r="DP25" s="167"/>
      <c r="DQ25" s="167"/>
      <c r="DR25" s="167"/>
      <c r="DS25" s="167"/>
      <c r="DT25" s="167"/>
      <c r="DU25" s="167"/>
      <c r="DV25" s="167"/>
      <c r="DW25" s="167"/>
      <c r="DX25" s="167"/>
      <c r="DY25" s="167"/>
      <c r="DZ25" s="167"/>
      <c r="EA25" s="167"/>
      <c r="EB25" s="167"/>
      <c r="EC25" s="167"/>
      <c r="ED25" s="167"/>
      <c r="EE25" s="167"/>
      <c r="EF25" s="167"/>
      <c r="EG25" s="167"/>
      <c r="EH25" s="167"/>
      <c r="EI25" s="167"/>
      <c r="EJ25" s="167"/>
      <c r="EK25" s="167"/>
      <c r="EL25" s="167"/>
      <c r="EM25" s="167"/>
      <c r="EN25" s="167"/>
      <c r="EO25" s="167"/>
      <c r="EP25" s="167"/>
      <c r="EQ25" s="167"/>
      <c r="ER25" s="167"/>
      <c r="ES25" s="167"/>
      <c r="ET25" s="167"/>
      <c r="EU25" s="167"/>
      <c r="EV25" s="167"/>
      <c r="EW25" s="167"/>
      <c r="EX25" s="167"/>
      <c r="EY25" s="167"/>
      <c r="EZ25" s="167"/>
      <c r="FA25" s="167"/>
      <c r="FB25" s="167"/>
      <c r="FC25" s="167"/>
      <c r="FD25" s="167"/>
      <c r="FE25" s="167"/>
      <c r="FF25" s="167"/>
      <c r="FG25" s="167"/>
      <c r="FH25" s="167"/>
      <c r="FI25" s="167"/>
      <c r="FJ25" s="167"/>
      <c r="FK25" s="167"/>
      <c r="FL25" s="167"/>
      <c r="FM25" s="167"/>
      <c r="FN25" s="167"/>
      <c r="FO25" s="167"/>
      <c r="FP25" s="167"/>
      <c r="FQ25" s="167"/>
      <c r="FR25" s="167"/>
      <c r="FS25" s="167"/>
      <c r="FT25" s="167"/>
      <c r="FU25" s="167"/>
      <c r="FV25" s="167"/>
      <c r="FW25" s="167"/>
      <c r="FX25" s="167"/>
      <c r="FY25" s="167"/>
      <c r="FZ25" s="167"/>
      <c r="GA25" s="167"/>
      <c r="GB25" s="167"/>
      <c r="GC25" s="167"/>
      <c r="GD25" s="167"/>
      <c r="GE25" s="167"/>
      <c r="GF25" s="167"/>
      <c r="GG25" s="167"/>
      <c r="GH25" s="167"/>
      <c r="GI25" s="167"/>
      <c r="GJ25" s="167"/>
      <c r="GK25" s="167"/>
      <c r="GL25" s="167"/>
      <c r="GM25" s="167"/>
      <c r="GN25" s="167"/>
      <c r="GO25" s="167"/>
      <c r="GP25" s="167"/>
      <c r="GQ25" s="167"/>
      <c r="GR25" s="167"/>
      <c r="GS25" s="167"/>
      <c r="GT25" s="167"/>
      <c r="GU25" s="167"/>
      <c r="GV25" s="167"/>
      <c r="GW25" s="167"/>
      <c r="GX25" s="167"/>
      <c r="GY25" s="167"/>
      <c r="GZ25" s="167"/>
      <c r="HA25" s="167"/>
      <c r="HB25" s="167"/>
      <c r="HC25" s="167"/>
      <c r="HD25" s="167"/>
      <c r="HE25" s="167"/>
      <c r="HF25" s="167"/>
      <c r="HG25" s="167"/>
      <c r="HH25" s="167"/>
      <c r="HI25" s="167"/>
      <c r="HJ25" s="167"/>
      <c r="HK25" s="167"/>
      <c r="HL25" s="167"/>
      <c r="HM25" s="167"/>
      <c r="HN25" s="167"/>
      <c r="HO25" s="167"/>
      <c r="HP25" s="167"/>
      <c r="HQ25" s="167"/>
      <c r="HR25" s="167"/>
      <c r="HS25" s="167"/>
      <c r="HT25" s="167"/>
      <c r="HU25" s="167"/>
      <c r="HV25" s="167"/>
      <c r="HW25" s="167"/>
      <c r="HX25" s="167"/>
      <c r="HY25" s="167"/>
      <c r="HZ25" s="167"/>
      <c r="IA25" s="167"/>
      <c r="IB25" s="167"/>
      <c r="IC25" s="167"/>
      <c r="ID25" s="167"/>
      <c r="IE25" s="167"/>
      <c r="IF25" s="167"/>
      <c r="IG25" s="167"/>
      <c r="IH25" s="167"/>
      <c r="II25" s="167"/>
      <c r="IJ25" s="167"/>
      <c r="IK25" s="167"/>
      <c r="IL25" s="167"/>
      <c r="IM25" s="167"/>
      <c r="IN25" s="167"/>
      <c r="IO25" s="167"/>
      <c r="IP25" s="167"/>
      <c r="IQ25" s="167"/>
      <c r="IR25" s="167"/>
      <c r="IS25" s="167"/>
      <c r="IT25" s="167"/>
      <c r="IU25" s="167"/>
    </row>
    <row r="26" s="2" customFormat="1" ht="19.9" customHeight="1" spans="1:255">
      <c r="A26" s="166"/>
      <c r="B26" s="167"/>
      <c r="C26" s="167"/>
      <c r="D26" s="182"/>
      <c r="E26" s="166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  <c r="BT26" s="167"/>
      <c r="BU26" s="167"/>
      <c r="BV26" s="167"/>
      <c r="BW26" s="167"/>
      <c r="BX26" s="167"/>
      <c r="BY26" s="167"/>
      <c r="BZ26" s="167"/>
      <c r="CA26" s="167"/>
      <c r="CB26" s="167"/>
      <c r="CC26" s="167"/>
      <c r="CD26" s="167"/>
      <c r="CE26" s="167"/>
      <c r="CF26" s="167"/>
      <c r="CG26" s="167"/>
      <c r="CH26" s="167"/>
      <c r="CI26" s="167"/>
      <c r="CJ26" s="167"/>
      <c r="CK26" s="167"/>
      <c r="CL26" s="167"/>
      <c r="CM26" s="167"/>
      <c r="CN26" s="167"/>
      <c r="CO26" s="167"/>
      <c r="CP26" s="167"/>
      <c r="CQ26" s="167"/>
      <c r="CR26" s="167"/>
      <c r="CS26" s="167"/>
      <c r="CT26" s="167"/>
      <c r="CU26" s="167"/>
      <c r="CV26" s="167"/>
      <c r="CW26" s="167"/>
      <c r="CX26" s="167"/>
      <c r="CY26" s="167"/>
      <c r="CZ26" s="167"/>
      <c r="DA26" s="167"/>
      <c r="DB26" s="167"/>
      <c r="DC26" s="167"/>
      <c r="DD26" s="167"/>
      <c r="DE26" s="167"/>
      <c r="DF26" s="167"/>
      <c r="DG26" s="167"/>
      <c r="DH26" s="167"/>
      <c r="DI26" s="167"/>
      <c r="DJ26" s="167"/>
      <c r="DK26" s="167"/>
      <c r="DL26" s="167"/>
      <c r="DM26" s="167"/>
      <c r="DN26" s="167"/>
      <c r="DO26" s="167"/>
      <c r="DP26" s="167"/>
      <c r="DQ26" s="167"/>
      <c r="DR26" s="167"/>
      <c r="DS26" s="167"/>
      <c r="DT26" s="167"/>
      <c r="DU26" s="167"/>
      <c r="DV26" s="167"/>
      <c r="DW26" s="167"/>
      <c r="DX26" s="167"/>
      <c r="DY26" s="167"/>
      <c r="DZ26" s="167"/>
      <c r="EA26" s="167"/>
      <c r="EB26" s="167"/>
      <c r="EC26" s="167"/>
      <c r="ED26" s="167"/>
      <c r="EE26" s="167"/>
      <c r="EF26" s="167"/>
      <c r="EG26" s="167"/>
      <c r="EH26" s="167"/>
      <c r="EI26" s="167"/>
      <c r="EJ26" s="167"/>
      <c r="EK26" s="167"/>
      <c r="EL26" s="167"/>
      <c r="EM26" s="167"/>
      <c r="EN26" s="167"/>
      <c r="EO26" s="167"/>
      <c r="EP26" s="167"/>
      <c r="EQ26" s="167"/>
      <c r="ER26" s="167"/>
      <c r="ES26" s="167"/>
      <c r="ET26" s="167"/>
      <c r="EU26" s="167"/>
      <c r="EV26" s="167"/>
      <c r="EW26" s="167"/>
      <c r="EX26" s="167"/>
      <c r="EY26" s="167"/>
      <c r="EZ26" s="167"/>
      <c r="FA26" s="167"/>
      <c r="FB26" s="167"/>
      <c r="FC26" s="167"/>
      <c r="FD26" s="167"/>
      <c r="FE26" s="167"/>
      <c r="FF26" s="167"/>
      <c r="FG26" s="167"/>
      <c r="FH26" s="167"/>
      <c r="FI26" s="167"/>
      <c r="FJ26" s="167"/>
      <c r="FK26" s="167"/>
      <c r="FL26" s="167"/>
      <c r="FM26" s="167"/>
      <c r="FN26" s="167"/>
      <c r="FO26" s="167"/>
      <c r="FP26" s="167"/>
      <c r="FQ26" s="167"/>
      <c r="FR26" s="167"/>
      <c r="FS26" s="167"/>
      <c r="FT26" s="167"/>
      <c r="FU26" s="167"/>
      <c r="FV26" s="167"/>
      <c r="FW26" s="167"/>
      <c r="FX26" s="167"/>
      <c r="FY26" s="167"/>
      <c r="FZ26" s="167"/>
      <c r="GA26" s="167"/>
      <c r="GB26" s="167"/>
      <c r="GC26" s="167"/>
      <c r="GD26" s="167"/>
      <c r="GE26" s="167"/>
      <c r="GF26" s="167"/>
      <c r="GG26" s="167"/>
      <c r="GH26" s="167"/>
      <c r="GI26" s="167"/>
      <c r="GJ26" s="167"/>
      <c r="GK26" s="167"/>
      <c r="GL26" s="167"/>
      <c r="GM26" s="167"/>
      <c r="GN26" s="167"/>
      <c r="GO26" s="167"/>
      <c r="GP26" s="167"/>
      <c r="GQ26" s="167"/>
      <c r="GR26" s="167"/>
      <c r="GS26" s="167"/>
      <c r="GT26" s="167"/>
      <c r="GU26" s="167"/>
      <c r="GV26" s="167"/>
      <c r="GW26" s="167"/>
      <c r="GX26" s="167"/>
      <c r="GY26" s="167"/>
      <c r="GZ26" s="167"/>
      <c r="HA26" s="167"/>
      <c r="HB26" s="167"/>
      <c r="HC26" s="167"/>
      <c r="HD26" s="167"/>
      <c r="HE26" s="167"/>
      <c r="HF26" s="167"/>
      <c r="HG26" s="167"/>
      <c r="HH26" s="167"/>
      <c r="HI26" s="167"/>
      <c r="HJ26" s="167"/>
      <c r="HK26" s="167"/>
      <c r="HL26" s="167"/>
      <c r="HM26" s="167"/>
      <c r="HN26" s="167"/>
      <c r="HO26" s="167"/>
      <c r="HP26" s="167"/>
      <c r="HQ26" s="167"/>
      <c r="HR26" s="167"/>
      <c r="HS26" s="167"/>
      <c r="HT26" s="167"/>
      <c r="HU26" s="167"/>
      <c r="HV26" s="167"/>
      <c r="HW26" s="167"/>
      <c r="HX26" s="167"/>
      <c r="HY26" s="167"/>
      <c r="HZ26" s="167"/>
      <c r="IA26" s="167"/>
      <c r="IB26" s="167"/>
      <c r="IC26" s="167"/>
      <c r="ID26" s="167"/>
      <c r="IE26" s="167"/>
      <c r="IF26" s="167"/>
      <c r="IG26" s="167"/>
      <c r="IH26" s="167"/>
      <c r="II26" s="167"/>
      <c r="IJ26" s="167"/>
      <c r="IK26" s="167"/>
      <c r="IL26" s="167"/>
      <c r="IM26" s="167"/>
      <c r="IN26" s="167"/>
      <c r="IO26" s="167"/>
      <c r="IP26" s="167"/>
      <c r="IQ26" s="167"/>
      <c r="IR26" s="167"/>
      <c r="IS26" s="167"/>
      <c r="IT26" s="167"/>
      <c r="IU26" s="167"/>
    </row>
    <row r="27" s="2" customFormat="1" ht="19.9" customHeight="1" spans="1:255">
      <c r="A27" s="166"/>
      <c r="B27" s="167"/>
      <c r="C27" s="167"/>
      <c r="D27" s="182"/>
      <c r="E27" s="166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  <c r="BR27" s="167"/>
      <c r="BS27" s="167"/>
      <c r="BT27" s="167"/>
      <c r="BU27" s="167"/>
      <c r="BV27" s="167"/>
      <c r="BW27" s="167"/>
      <c r="BX27" s="167"/>
      <c r="BY27" s="167"/>
      <c r="BZ27" s="167"/>
      <c r="CA27" s="167"/>
      <c r="CB27" s="167"/>
      <c r="CC27" s="167"/>
      <c r="CD27" s="167"/>
      <c r="CE27" s="167"/>
      <c r="CF27" s="167"/>
      <c r="CG27" s="167"/>
      <c r="CH27" s="167"/>
      <c r="CI27" s="167"/>
      <c r="CJ27" s="167"/>
      <c r="CK27" s="167"/>
      <c r="CL27" s="167"/>
      <c r="CM27" s="167"/>
      <c r="CN27" s="167"/>
      <c r="CO27" s="167"/>
      <c r="CP27" s="167"/>
      <c r="CQ27" s="167"/>
      <c r="CR27" s="167"/>
      <c r="CS27" s="167"/>
      <c r="CT27" s="167"/>
      <c r="CU27" s="167"/>
      <c r="CV27" s="167"/>
      <c r="CW27" s="167"/>
      <c r="CX27" s="167"/>
      <c r="CY27" s="167"/>
      <c r="CZ27" s="167"/>
      <c r="DA27" s="167"/>
      <c r="DB27" s="167"/>
      <c r="DC27" s="167"/>
      <c r="DD27" s="167"/>
      <c r="DE27" s="167"/>
      <c r="DF27" s="167"/>
      <c r="DG27" s="167"/>
      <c r="DH27" s="167"/>
      <c r="DI27" s="167"/>
      <c r="DJ27" s="167"/>
      <c r="DK27" s="167"/>
      <c r="DL27" s="167"/>
      <c r="DM27" s="167"/>
      <c r="DN27" s="167"/>
      <c r="DO27" s="167"/>
      <c r="DP27" s="167"/>
      <c r="DQ27" s="167"/>
      <c r="DR27" s="167"/>
      <c r="DS27" s="167"/>
      <c r="DT27" s="167"/>
      <c r="DU27" s="167"/>
      <c r="DV27" s="167"/>
      <c r="DW27" s="167"/>
      <c r="DX27" s="167"/>
      <c r="DY27" s="167"/>
      <c r="DZ27" s="167"/>
      <c r="EA27" s="167"/>
      <c r="EB27" s="167"/>
      <c r="EC27" s="167"/>
      <c r="ED27" s="167"/>
      <c r="EE27" s="167"/>
      <c r="EF27" s="167"/>
      <c r="EG27" s="167"/>
      <c r="EH27" s="167"/>
      <c r="EI27" s="167"/>
      <c r="EJ27" s="167"/>
      <c r="EK27" s="167"/>
      <c r="EL27" s="167"/>
      <c r="EM27" s="167"/>
      <c r="EN27" s="167"/>
      <c r="EO27" s="167"/>
      <c r="EP27" s="167"/>
      <c r="EQ27" s="167"/>
      <c r="ER27" s="167"/>
      <c r="ES27" s="167"/>
      <c r="ET27" s="167"/>
      <c r="EU27" s="167"/>
      <c r="EV27" s="167"/>
      <c r="EW27" s="167"/>
      <c r="EX27" s="167"/>
      <c r="EY27" s="167"/>
      <c r="EZ27" s="167"/>
      <c r="FA27" s="167"/>
      <c r="FB27" s="167"/>
      <c r="FC27" s="167"/>
      <c r="FD27" s="167"/>
      <c r="FE27" s="167"/>
      <c r="FF27" s="167"/>
      <c r="FG27" s="167"/>
      <c r="FH27" s="167"/>
      <c r="FI27" s="167"/>
      <c r="FJ27" s="167"/>
      <c r="FK27" s="167"/>
      <c r="FL27" s="167"/>
      <c r="FM27" s="167"/>
      <c r="FN27" s="167"/>
      <c r="FO27" s="167"/>
      <c r="FP27" s="167"/>
      <c r="FQ27" s="167"/>
      <c r="FR27" s="167"/>
      <c r="FS27" s="167"/>
      <c r="FT27" s="167"/>
      <c r="FU27" s="167"/>
      <c r="FV27" s="167"/>
      <c r="FW27" s="167"/>
      <c r="FX27" s="167"/>
      <c r="FY27" s="167"/>
      <c r="FZ27" s="167"/>
      <c r="GA27" s="167"/>
      <c r="GB27" s="167"/>
      <c r="GC27" s="167"/>
      <c r="GD27" s="167"/>
      <c r="GE27" s="167"/>
      <c r="GF27" s="167"/>
      <c r="GG27" s="167"/>
      <c r="GH27" s="167"/>
      <c r="GI27" s="167"/>
      <c r="GJ27" s="167"/>
      <c r="GK27" s="167"/>
      <c r="GL27" s="167"/>
      <c r="GM27" s="167"/>
      <c r="GN27" s="167"/>
      <c r="GO27" s="167"/>
      <c r="GP27" s="167"/>
      <c r="GQ27" s="167"/>
      <c r="GR27" s="167"/>
      <c r="GS27" s="167"/>
      <c r="GT27" s="167"/>
      <c r="GU27" s="167"/>
      <c r="GV27" s="167"/>
      <c r="GW27" s="167"/>
      <c r="GX27" s="167"/>
      <c r="GY27" s="167"/>
      <c r="GZ27" s="167"/>
      <c r="HA27" s="167"/>
      <c r="HB27" s="167"/>
      <c r="HC27" s="167"/>
      <c r="HD27" s="167"/>
      <c r="HE27" s="167"/>
      <c r="HF27" s="167"/>
      <c r="HG27" s="167"/>
      <c r="HH27" s="167"/>
      <c r="HI27" s="167"/>
      <c r="HJ27" s="167"/>
      <c r="HK27" s="167"/>
      <c r="HL27" s="167"/>
      <c r="HM27" s="167"/>
      <c r="HN27" s="167"/>
      <c r="HO27" s="167"/>
      <c r="HP27" s="167"/>
      <c r="HQ27" s="167"/>
      <c r="HR27" s="167"/>
      <c r="HS27" s="167"/>
      <c r="HT27" s="167"/>
      <c r="HU27" s="167"/>
      <c r="HV27" s="167"/>
      <c r="HW27" s="167"/>
      <c r="HX27" s="167"/>
      <c r="HY27" s="167"/>
      <c r="HZ27" s="167"/>
      <c r="IA27" s="167"/>
      <c r="IB27" s="167"/>
      <c r="IC27" s="167"/>
      <c r="ID27" s="167"/>
      <c r="IE27" s="167"/>
      <c r="IF27" s="167"/>
      <c r="IG27" s="167"/>
      <c r="IH27" s="167"/>
      <c r="II27" s="167"/>
      <c r="IJ27" s="167"/>
      <c r="IK27" s="167"/>
      <c r="IL27" s="167"/>
      <c r="IM27" s="167"/>
      <c r="IN27" s="167"/>
      <c r="IO27" s="167"/>
      <c r="IP27" s="167"/>
      <c r="IQ27" s="167"/>
      <c r="IR27" s="167"/>
      <c r="IS27" s="167"/>
      <c r="IT27" s="167"/>
      <c r="IU27" s="167"/>
    </row>
    <row r="28" s="2" customFormat="1" ht="19.9" customHeight="1" spans="1:255">
      <c r="A28" s="166"/>
      <c r="B28" s="167"/>
      <c r="C28" s="167"/>
      <c r="D28" s="167"/>
      <c r="E28" s="166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  <c r="BQ28" s="167"/>
      <c r="BR28" s="167"/>
      <c r="BS28" s="167"/>
      <c r="BT28" s="167"/>
      <c r="BU28" s="167"/>
      <c r="BV28" s="167"/>
      <c r="BW28" s="167"/>
      <c r="BX28" s="167"/>
      <c r="BY28" s="167"/>
      <c r="BZ28" s="167"/>
      <c r="CA28" s="167"/>
      <c r="CB28" s="167"/>
      <c r="CC28" s="167"/>
      <c r="CD28" s="167"/>
      <c r="CE28" s="167"/>
      <c r="CF28" s="167"/>
      <c r="CG28" s="167"/>
      <c r="CH28" s="167"/>
      <c r="CI28" s="167"/>
      <c r="CJ28" s="167"/>
      <c r="CK28" s="167"/>
      <c r="CL28" s="167"/>
      <c r="CM28" s="167"/>
      <c r="CN28" s="167"/>
      <c r="CO28" s="167"/>
      <c r="CP28" s="167"/>
      <c r="CQ28" s="167"/>
      <c r="CR28" s="167"/>
      <c r="CS28" s="167"/>
      <c r="CT28" s="167"/>
      <c r="CU28" s="167"/>
      <c r="CV28" s="167"/>
      <c r="CW28" s="167"/>
      <c r="CX28" s="167"/>
      <c r="CY28" s="167"/>
      <c r="CZ28" s="167"/>
      <c r="DA28" s="167"/>
      <c r="DB28" s="167"/>
      <c r="DC28" s="167"/>
      <c r="DD28" s="167"/>
      <c r="DE28" s="167"/>
      <c r="DF28" s="167"/>
      <c r="DG28" s="167"/>
      <c r="DH28" s="167"/>
      <c r="DI28" s="167"/>
      <c r="DJ28" s="167"/>
      <c r="DK28" s="167"/>
      <c r="DL28" s="167"/>
      <c r="DM28" s="167"/>
      <c r="DN28" s="167"/>
      <c r="DO28" s="167"/>
      <c r="DP28" s="167"/>
      <c r="DQ28" s="167"/>
      <c r="DR28" s="167"/>
      <c r="DS28" s="167"/>
      <c r="DT28" s="167"/>
      <c r="DU28" s="167"/>
      <c r="DV28" s="167"/>
      <c r="DW28" s="167"/>
      <c r="DX28" s="167"/>
      <c r="DY28" s="167"/>
      <c r="DZ28" s="167"/>
      <c r="EA28" s="167"/>
      <c r="EB28" s="167"/>
      <c r="EC28" s="167"/>
      <c r="ED28" s="167"/>
      <c r="EE28" s="167"/>
      <c r="EF28" s="167"/>
      <c r="EG28" s="167"/>
      <c r="EH28" s="167"/>
      <c r="EI28" s="167"/>
      <c r="EJ28" s="167"/>
      <c r="EK28" s="167"/>
      <c r="EL28" s="167"/>
      <c r="EM28" s="167"/>
      <c r="EN28" s="167"/>
      <c r="EO28" s="167"/>
      <c r="EP28" s="167"/>
      <c r="EQ28" s="167"/>
      <c r="ER28" s="167"/>
      <c r="ES28" s="167"/>
      <c r="ET28" s="167"/>
      <c r="EU28" s="167"/>
      <c r="EV28" s="167"/>
      <c r="EW28" s="167"/>
      <c r="EX28" s="167"/>
      <c r="EY28" s="167"/>
      <c r="EZ28" s="167"/>
      <c r="FA28" s="167"/>
      <c r="FB28" s="167"/>
      <c r="FC28" s="167"/>
      <c r="FD28" s="167"/>
      <c r="FE28" s="167"/>
      <c r="FF28" s="167"/>
      <c r="FG28" s="167"/>
      <c r="FH28" s="167"/>
      <c r="FI28" s="167"/>
      <c r="FJ28" s="167"/>
      <c r="FK28" s="167"/>
      <c r="FL28" s="167"/>
      <c r="FM28" s="167"/>
      <c r="FN28" s="167"/>
      <c r="FO28" s="167"/>
      <c r="FP28" s="167"/>
      <c r="FQ28" s="167"/>
      <c r="FR28" s="167"/>
      <c r="FS28" s="167"/>
      <c r="FT28" s="167"/>
      <c r="FU28" s="167"/>
      <c r="FV28" s="167"/>
      <c r="FW28" s="167"/>
      <c r="FX28" s="167"/>
      <c r="FY28" s="167"/>
      <c r="FZ28" s="167"/>
      <c r="GA28" s="167"/>
      <c r="GB28" s="167"/>
      <c r="GC28" s="167"/>
      <c r="GD28" s="167"/>
      <c r="GE28" s="167"/>
      <c r="GF28" s="167"/>
      <c r="GG28" s="167"/>
      <c r="GH28" s="167"/>
      <c r="GI28" s="167"/>
      <c r="GJ28" s="167"/>
      <c r="GK28" s="167"/>
      <c r="GL28" s="167"/>
      <c r="GM28" s="167"/>
      <c r="GN28" s="167"/>
      <c r="GO28" s="167"/>
      <c r="GP28" s="167"/>
      <c r="GQ28" s="167"/>
      <c r="GR28" s="167"/>
      <c r="GS28" s="167"/>
      <c r="GT28" s="167"/>
      <c r="GU28" s="167"/>
      <c r="GV28" s="167"/>
      <c r="GW28" s="167"/>
      <c r="GX28" s="167"/>
      <c r="GY28" s="167"/>
      <c r="GZ28" s="167"/>
      <c r="HA28" s="167"/>
      <c r="HB28" s="167"/>
      <c r="HC28" s="167"/>
      <c r="HD28" s="167"/>
      <c r="HE28" s="167"/>
      <c r="HF28" s="167"/>
      <c r="HG28" s="167"/>
      <c r="HH28" s="167"/>
      <c r="HI28" s="167"/>
      <c r="HJ28" s="167"/>
      <c r="HK28" s="167"/>
      <c r="HL28" s="167"/>
      <c r="HM28" s="167"/>
      <c r="HN28" s="167"/>
      <c r="HO28" s="167"/>
      <c r="HP28" s="167"/>
      <c r="HQ28" s="167"/>
      <c r="HR28" s="167"/>
      <c r="HS28" s="167"/>
      <c r="HT28" s="167"/>
      <c r="HU28" s="167"/>
      <c r="HV28" s="167"/>
      <c r="HW28" s="167"/>
      <c r="HX28" s="167"/>
      <c r="HY28" s="167"/>
      <c r="HZ28" s="167"/>
      <c r="IA28" s="167"/>
      <c r="IB28" s="167"/>
      <c r="IC28" s="167"/>
      <c r="ID28" s="167"/>
      <c r="IE28" s="167"/>
      <c r="IF28" s="167"/>
      <c r="IG28" s="167"/>
      <c r="IH28" s="167"/>
      <c r="II28" s="167"/>
      <c r="IJ28" s="167"/>
      <c r="IK28" s="167"/>
      <c r="IL28" s="167"/>
      <c r="IM28" s="167"/>
      <c r="IN28" s="167"/>
      <c r="IO28" s="167"/>
      <c r="IP28" s="167"/>
      <c r="IQ28" s="167"/>
      <c r="IR28" s="167"/>
      <c r="IS28" s="167"/>
      <c r="IT28" s="167"/>
      <c r="IU28" s="167"/>
    </row>
    <row r="29" s="2" customFormat="1" ht="19.9" customHeight="1" spans="1:255">
      <c r="A29" s="166"/>
      <c r="B29" s="167"/>
      <c r="C29" s="167"/>
      <c r="D29" s="167"/>
      <c r="E29" s="166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67"/>
      <c r="DB29" s="167"/>
      <c r="DC29" s="167"/>
      <c r="DD29" s="167"/>
      <c r="DE29" s="167"/>
      <c r="DF29" s="167"/>
      <c r="DG29" s="167"/>
      <c r="DH29" s="167"/>
      <c r="DI29" s="167"/>
      <c r="DJ29" s="167"/>
      <c r="DK29" s="167"/>
      <c r="DL29" s="167"/>
      <c r="DM29" s="167"/>
      <c r="DN29" s="167"/>
      <c r="DO29" s="167"/>
      <c r="DP29" s="167"/>
      <c r="DQ29" s="167"/>
      <c r="DR29" s="167"/>
      <c r="DS29" s="167"/>
      <c r="DT29" s="167"/>
      <c r="DU29" s="167"/>
      <c r="DV29" s="167"/>
      <c r="DW29" s="167"/>
      <c r="DX29" s="167"/>
      <c r="DY29" s="167"/>
      <c r="DZ29" s="167"/>
      <c r="EA29" s="167"/>
      <c r="EB29" s="167"/>
      <c r="EC29" s="167"/>
      <c r="ED29" s="167"/>
      <c r="EE29" s="167"/>
      <c r="EF29" s="167"/>
      <c r="EG29" s="167"/>
      <c r="EH29" s="167"/>
      <c r="EI29" s="167"/>
      <c r="EJ29" s="167"/>
      <c r="EK29" s="167"/>
      <c r="EL29" s="167"/>
      <c r="EM29" s="167"/>
      <c r="EN29" s="167"/>
      <c r="EO29" s="167"/>
      <c r="EP29" s="167"/>
      <c r="EQ29" s="167"/>
      <c r="ER29" s="167"/>
      <c r="ES29" s="167"/>
      <c r="ET29" s="167"/>
      <c r="EU29" s="167"/>
      <c r="EV29" s="167"/>
      <c r="EW29" s="167"/>
      <c r="EX29" s="167"/>
      <c r="EY29" s="167"/>
      <c r="EZ29" s="167"/>
      <c r="FA29" s="167"/>
      <c r="FB29" s="167"/>
      <c r="FC29" s="167"/>
      <c r="FD29" s="167"/>
      <c r="FE29" s="167"/>
      <c r="FF29" s="167"/>
      <c r="FG29" s="167"/>
      <c r="FH29" s="167"/>
      <c r="FI29" s="167"/>
      <c r="FJ29" s="167"/>
      <c r="FK29" s="167"/>
      <c r="FL29" s="167"/>
      <c r="FM29" s="167"/>
      <c r="FN29" s="167"/>
      <c r="FO29" s="167"/>
      <c r="FP29" s="167"/>
      <c r="FQ29" s="167"/>
      <c r="FR29" s="167"/>
      <c r="FS29" s="167"/>
      <c r="FT29" s="167"/>
      <c r="FU29" s="167"/>
      <c r="FV29" s="167"/>
      <c r="FW29" s="167"/>
      <c r="FX29" s="167"/>
      <c r="FY29" s="167"/>
      <c r="FZ29" s="167"/>
      <c r="GA29" s="167"/>
      <c r="GB29" s="167"/>
      <c r="GC29" s="167"/>
      <c r="GD29" s="167"/>
      <c r="GE29" s="167"/>
      <c r="GF29" s="167"/>
      <c r="GG29" s="167"/>
      <c r="GH29" s="167"/>
      <c r="GI29" s="167"/>
      <c r="GJ29" s="167"/>
      <c r="GK29" s="167"/>
      <c r="GL29" s="167"/>
      <c r="GM29" s="167"/>
      <c r="GN29" s="167"/>
      <c r="GO29" s="167"/>
      <c r="GP29" s="167"/>
      <c r="GQ29" s="167"/>
      <c r="GR29" s="167"/>
      <c r="GS29" s="167"/>
      <c r="GT29" s="167"/>
      <c r="GU29" s="167"/>
      <c r="GV29" s="167"/>
      <c r="GW29" s="167"/>
      <c r="GX29" s="167"/>
      <c r="GY29" s="167"/>
      <c r="GZ29" s="167"/>
      <c r="HA29" s="167"/>
      <c r="HB29" s="167"/>
      <c r="HC29" s="167"/>
      <c r="HD29" s="167"/>
      <c r="HE29" s="167"/>
      <c r="HF29" s="167"/>
      <c r="HG29" s="167"/>
      <c r="HH29" s="167"/>
      <c r="HI29" s="167"/>
      <c r="HJ29" s="167"/>
      <c r="HK29" s="167"/>
      <c r="HL29" s="167"/>
      <c r="HM29" s="167"/>
      <c r="HN29" s="167"/>
      <c r="HO29" s="167"/>
      <c r="HP29" s="167"/>
      <c r="HQ29" s="167"/>
      <c r="HR29" s="167"/>
      <c r="HS29" s="167"/>
      <c r="HT29" s="167"/>
      <c r="HU29" s="167"/>
      <c r="HV29" s="167"/>
      <c r="HW29" s="167"/>
      <c r="HX29" s="167"/>
      <c r="HY29" s="167"/>
      <c r="HZ29" s="167"/>
      <c r="IA29" s="167"/>
      <c r="IB29" s="167"/>
      <c r="IC29" s="167"/>
      <c r="ID29" s="167"/>
      <c r="IE29" s="167"/>
      <c r="IF29" s="167"/>
      <c r="IG29" s="167"/>
      <c r="IH29" s="167"/>
      <c r="II29" s="167"/>
      <c r="IJ29" s="167"/>
      <c r="IK29" s="167"/>
      <c r="IL29" s="167"/>
      <c r="IM29" s="167"/>
      <c r="IN29" s="167"/>
      <c r="IO29" s="167"/>
      <c r="IP29" s="167"/>
      <c r="IQ29" s="167"/>
      <c r="IR29" s="167"/>
      <c r="IS29" s="167"/>
      <c r="IT29" s="167"/>
      <c r="IU29" s="167"/>
    </row>
    <row r="30" s="2" customFormat="1" ht="19.9" customHeight="1" spans="1:255">
      <c r="A30" s="166"/>
      <c r="B30" s="167"/>
      <c r="C30" s="167"/>
      <c r="D30" s="167"/>
      <c r="E30" s="166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7"/>
      <c r="BS30" s="167"/>
      <c r="BT30" s="167"/>
      <c r="BU30" s="167"/>
      <c r="BV30" s="167"/>
      <c r="BW30" s="167"/>
      <c r="BX30" s="167"/>
      <c r="BY30" s="167"/>
      <c r="BZ30" s="167"/>
      <c r="CA30" s="167"/>
      <c r="CB30" s="167"/>
      <c r="CC30" s="167"/>
      <c r="CD30" s="167"/>
      <c r="CE30" s="167"/>
      <c r="CF30" s="167"/>
      <c r="CG30" s="167"/>
      <c r="CH30" s="167"/>
      <c r="CI30" s="167"/>
      <c r="CJ30" s="167"/>
      <c r="CK30" s="167"/>
      <c r="CL30" s="167"/>
      <c r="CM30" s="167"/>
      <c r="CN30" s="167"/>
      <c r="CO30" s="167"/>
      <c r="CP30" s="167"/>
      <c r="CQ30" s="167"/>
      <c r="CR30" s="167"/>
      <c r="CS30" s="167"/>
      <c r="CT30" s="167"/>
      <c r="CU30" s="167"/>
      <c r="CV30" s="167"/>
      <c r="CW30" s="167"/>
      <c r="CX30" s="167"/>
      <c r="CY30" s="167"/>
      <c r="CZ30" s="167"/>
      <c r="DA30" s="167"/>
      <c r="DB30" s="167"/>
      <c r="DC30" s="167"/>
      <c r="DD30" s="167"/>
      <c r="DE30" s="167"/>
      <c r="DF30" s="167"/>
      <c r="DG30" s="167"/>
      <c r="DH30" s="167"/>
      <c r="DI30" s="167"/>
      <c r="DJ30" s="167"/>
      <c r="DK30" s="167"/>
      <c r="DL30" s="167"/>
      <c r="DM30" s="167"/>
      <c r="DN30" s="167"/>
      <c r="DO30" s="167"/>
      <c r="DP30" s="167"/>
      <c r="DQ30" s="167"/>
      <c r="DR30" s="167"/>
      <c r="DS30" s="167"/>
      <c r="DT30" s="167"/>
      <c r="DU30" s="167"/>
      <c r="DV30" s="167"/>
      <c r="DW30" s="167"/>
      <c r="DX30" s="167"/>
      <c r="DY30" s="167"/>
      <c r="DZ30" s="167"/>
      <c r="EA30" s="167"/>
      <c r="EB30" s="167"/>
      <c r="EC30" s="167"/>
      <c r="ED30" s="167"/>
      <c r="EE30" s="167"/>
      <c r="EF30" s="167"/>
      <c r="EG30" s="167"/>
      <c r="EH30" s="167"/>
      <c r="EI30" s="167"/>
      <c r="EJ30" s="167"/>
      <c r="EK30" s="167"/>
      <c r="EL30" s="167"/>
      <c r="EM30" s="167"/>
      <c r="EN30" s="167"/>
      <c r="EO30" s="167"/>
      <c r="EP30" s="167"/>
      <c r="EQ30" s="167"/>
      <c r="ER30" s="167"/>
      <c r="ES30" s="167"/>
      <c r="ET30" s="167"/>
      <c r="EU30" s="167"/>
      <c r="EV30" s="167"/>
      <c r="EW30" s="167"/>
      <c r="EX30" s="167"/>
      <c r="EY30" s="167"/>
      <c r="EZ30" s="167"/>
      <c r="FA30" s="167"/>
      <c r="FB30" s="167"/>
      <c r="FC30" s="167"/>
      <c r="FD30" s="167"/>
      <c r="FE30" s="167"/>
      <c r="FF30" s="167"/>
      <c r="FG30" s="167"/>
      <c r="FH30" s="167"/>
      <c r="FI30" s="167"/>
      <c r="FJ30" s="167"/>
      <c r="FK30" s="167"/>
      <c r="FL30" s="167"/>
      <c r="FM30" s="167"/>
      <c r="FN30" s="167"/>
      <c r="FO30" s="167"/>
      <c r="FP30" s="167"/>
      <c r="FQ30" s="167"/>
      <c r="FR30" s="167"/>
      <c r="FS30" s="167"/>
      <c r="FT30" s="167"/>
      <c r="FU30" s="167"/>
      <c r="FV30" s="167"/>
      <c r="FW30" s="167"/>
      <c r="FX30" s="167"/>
      <c r="FY30" s="167"/>
      <c r="FZ30" s="167"/>
      <c r="GA30" s="167"/>
      <c r="GB30" s="167"/>
      <c r="GC30" s="167"/>
      <c r="GD30" s="167"/>
      <c r="GE30" s="167"/>
      <c r="GF30" s="167"/>
      <c r="GG30" s="167"/>
      <c r="GH30" s="167"/>
      <c r="GI30" s="167"/>
      <c r="GJ30" s="167"/>
      <c r="GK30" s="167"/>
      <c r="GL30" s="167"/>
      <c r="GM30" s="167"/>
      <c r="GN30" s="167"/>
      <c r="GO30" s="167"/>
      <c r="GP30" s="167"/>
      <c r="GQ30" s="167"/>
      <c r="GR30" s="167"/>
      <c r="GS30" s="167"/>
      <c r="GT30" s="167"/>
      <c r="GU30" s="167"/>
      <c r="GV30" s="167"/>
      <c r="GW30" s="167"/>
      <c r="GX30" s="167"/>
      <c r="GY30" s="167"/>
      <c r="GZ30" s="167"/>
      <c r="HA30" s="167"/>
      <c r="HB30" s="167"/>
      <c r="HC30" s="167"/>
      <c r="HD30" s="167"/>
      <c r="HE30" s="167"/>
      <c r="HF30" s="167"/>
      <c r="HG30" s="167"/>
      <c r="HH30" s="167"/>
      <c r="HI30" s="167"/>
      <c r="HJ30" s="167"/>
      <c r="HK30" s="167"/>
      <c r="HL30" s="167"/>
      <c r="HM30" s="167"/>
      <c r="HN30" s="167"/>
      <c r="HO30" s="167"/>
      <c r="HP30" s="167"/>
      <c r="HQ30" s="167"/>
      <c r="HR30" s="167"/>
      <c r="HS30" s="167"/>
      <c r="HT30" s="167"/>
      <c r="HU30" s="167"/>
      <c r="HV30" s="167"/>
      <c r="HW30" s="167"/>
      <c r="HX30" s="167"/>
      <c r="HY30" s="167"/>
      <c r="HZ30" s="167"/>
      <c r="IA30" s="167"/>
      <c r="IB30" s="167"/>
      <c r="IC30" s="167"/>
      <c r="ID30" s="167"/>
      <c r="IE30" s="167"/>
      <c r="IF30" s="167"/>
      <c r="IG30" s="167"/>
      <c r="IH30" s="167"/>
      <c r="II30" s="167"/>
      <c r="IJ30" s="167"/>
      <c r="IK30" s="167"/>
      <c r="IL30" s="167"/>
      <c r="IM30" s="167"/>
      <c r="IN30" s="167"/>
      <c r="IO30" s="167"/>
      <c r="IP30" s="167"/>
      <c r="IQ30" s="167"/>
      <c r="IR30" s="167"/>
      <c r="IS30" s="167"/>
      <c r="IT30" s="167"/>
      <c r="IU30" s="167"/>
    </row>
    <row r="31" s="2" customFormat="1" ht="19.9" customHeight="1" spans="1:255">
      <c r="A31" s="166"/>
      <c r="B31" s="167"/>
      <c r="C31" s="167"/>
      <c r="D31" s="167"/>
      <c r="E31" s="166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7"/>
      <c r="BZ31" s="167"/>
      <c r="CA31" s="167"/>
      <c r="CB31" s="167"/>
      <c r="CC31" s="167"/>
      <c r="CD31" s="167"/>
      <c r="CE31" s="167"/>
      <c r="CF31" s="167"/>
      <c r="CG31" s="167"/>
      <c r="CH31" s="167"/>
      <c r="CI31" s="167"/>
      <c r="CJ31" s="167"/>
      <c r="CK31" s="167"/>
      <c r="CL31" s="167"/>
      <c r="CM31" s="167"/>
      <c r="CN31" s="167"/>
      <c r="CO31" s="167"/>
      <c r="CP31" s="167"/>
      <c r="CQ31" s="167"/>
      <c r="CR31" s="167"/>
      <c r="CS31" s="167"/>
      <c r="CT31" s="167"/>
      <c r="CU31" s="167"/>
      <c r="CV31" s="167"/>
      <c r="CW31" s="167"/>
      <c r="CX31" s="167"/>
      <c r="CY31" s="167"/>
      <c r="CZ31" s="167"/>
      <c r="DA31" s="167"/>
      <c r="DB31" s="167"/>
      <c r="DC31" s="167"/>
      <c r="DD31" s="167"/>
      <c r="DE31" s="167"/>
      <c r="DF31" s="167"/>
      <c r="DG31" s="167"/>
      <c r="DH31" s="167"/>
      <c r="DI31" s="167"/>
      <c r="DJ31" s="167"/>
      <c r="DK31" s="167"/>
      <c r="DL31" s="167"/>
      <c r="DM31" s="167"/>
      <c r="DN31" s="167"/>
      <c r="DO31" s="167"/>
      <c r="DP31" s="167"/>
      <c r="DQ31" s="167"/>
      <c r="DR31" s="167"/>
      <c r="DS31" s="167"/>
      <c r="DT31" s="167"/>
      <c r="DU31" s="167"/>
      <c r="DV31" s="167"/>
      <c r="DW31" s="167"/>
      <c r="DX31" s="167"/>
      <c r="DY31" s="167"/>
      <c r="DZ31" s="167"/>
      <c r="EA31" s="167"/>
      <c r="EB31" s="167"/>
      <c r="EC31" s="167"/>
      <c r="ED31" s="167"/>
      <c r="EE31" s="167"/>
      <c r="EF31" s="167"/>
      <c r="EG31" s="167"/>
      <c r="EH31" s="167"/>
      <c r="EI31" s="167"/>
      <c r="EJ31" s="167"/>
      <c r="EK31" s="167"/>
      <c r="EL31" s="167"/>
      <c r="EM31" s="167"/>
      <c r="EN31" s="167"/>
      <c r="EO31" s="167"/>
      <c r="EP31" s="167"/>
      <c r="EQ31" s="167"/>
      <c r="ER31" s="167"/>
      <c r="ES31" s="167"/>
      <c r="ET31" s="167"/>
      <c r="EU31" s="167"/>
      <c r="EV31" s="167"/>
      <c r="EW31" s="167"/>
      <c r="EX31" s="167"/>
      <c r="EY31" s="167"/>
      <c r="EZ31" s="167"/>
      <c r="FA31" s="167"/>
      <c r="FB31" s="167"/>
      <c r="FC31" s="167"/>
      <c r="FD31" s="167"/>
      <c r="FE31" s="167"/>
      <c r="FF31" s="167"/>
      <c r="FG31" s="167"/>
      <c r="FH31" s="167"/>
      <c r="FI31" s="167"/>
      <c r="FJ31" s="167"/>
      <c r="FK31" s="167"/>
      <c r="FL31" s="167"/>
      <c r="FM31" s="167"/>
      <c r="FN31" s="167"/>
      <c r="FO31" s="167"/>
      <c r="FP31" s="167"/>
      <c r="FQ31" s="167"/>
      <c r="FR31" s="167"/>
      <c r="FS31" s="167"/>
      <c r="FT31" s="167"/>
      <c r="FU31" s="167"/>
      <c r="FV31" s="167"/>
      <c r="FW31" s="167"/>
      <c r="FX31" s="167"/>
      <c r="FY31" s="167"/>
      <c r="FZ31" s="167"/>
      <c r="GA31" s="167"/>
      <c r="GB31" s="167"/>
      <c r="GC31" s="167"/>
      <c r="GD31" s="167"/>
      <c r="GE31" s="167"/>
      <c r="GF31" s="167"/>
      <c r="GG31" s="167"/>
      <c r="GH31" s="167"/>
      <c r="GI31" s="167"/>
      <c r="GJ31" s="167"/>
      <c r="GK31" s="167"/>
      <c r="GL31" s="167"/>
      <c r="GM31" s="167"/>
      <c r="GN31" s="167"/>
      <c r="GO31" s="167"/>
      <c r="GP31" s="167"/>
      <c r="GQ31" s="167"/>
      <c r="GR31" s="167"/>
      <c r="GS31" s="167"/>
      <c r="GT31" s="167"/>
      <c r="GU31" s="167"/>
      <c r="GV31" s="167"/>
      <c r="GW31" s="167"/>
      <c r="GX31" s="167"/>
      <c r="GY31" s="167"/>
      <c r="GZ31" s="167"/>
      <c r="HA31" s="167"/>
      <c r="HB31" s="167"/>
      <c r="HC31" s="167"/>
      <c r="HD31" s="167"/>
      <c r="HE31" s="167"/>
      <c r="HF31" s="167"/>
      <c r="HG31" s="167"/>
      <c r="HH31" s="167"/>
      <c r="HI31" s="167"/>
      <c r="HJ31" s="167"/>
      <c r="HK31" s="167"/>
      <c r="HL31" s="167"/>
      <c r="HM31" s="167"/>
      <c r="HN31" s="167"/>
      <c r="HO31" s="167"/>
      <c r="HP31" s="167"/>
      <c r="HQ31" s="167"/>
      <c r="HR31" s="167"/>
      <c r="HS31" s="167"/>
      <c r="HT31" s="167"/>
      <c r="HU31" s="167"/>
      <c r="HV31" s="167"/>
      <c r="HW31" s="167"/>
      <c r="HX31" s="167"/>
      <c r="HY31" s="167"/>
      <c r="HZ31" s="167"/>
      <c r="IA31" s="167"/>
      <c r="IB31" s="167"/>
      <c r="IC31" s="167"/>
      <c r="ID31" s="167"/>
      <c r="IE31" s="167"/>
      <c r="IF31" s="167"/>
      <c r="IG31" s="167"/>
      <c r="IH31" s="167"/>
      <c r="II31" s="167"/>
      <c r="IJ31" s="167"/>
      <c r="IK31" s="167"/>
      <c r="IL31" s="167"/>
      <c r="IM31" s="167"/>
      <c r="IN31" s="167"/>
      <c r="IO31" s="167"/>
      <c r="IP31" s="167"/>
      <c r="IQ31" s="167"/>
      <c r="IR31" s="167"/>
      <c r="IS31" s="167"/>
      <c r="IT31" s="167"/>
      <c r="IU31" s="167"/>
    </row>
    <row r="32" s="2" customFormat="1" ht="19.9" customHeight="1" spans="1:255">
      <c r="A32" s="166"/>
      <c r="B32" s="167"/>
      <c r="C32" s="167"/>
      <c r="D32" s="167"/>
      <c r="E32" s="166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  <c r="CA32" s="167"/>
      <c r="CB32" s="167"/>
      <c r="CC32" s="167"/>
      <c r="CD32" s="167"/>
      <c r="CE32" s="167"/>
      <c r="CF32" s="167"/>
      <c r="CG32" s="167"/>
      <c r="CH32" s="167"/>
      <c r="CI32" s="167"/>
      <c r="CJ32" s="167"/>
      <c r="CK32" s="167"/>
      <c r="CL32" s="167"/>
      <c r="CM32" s="167"/>
      <c r="CN32" s="167"/>
      <c r="CO32" s="167"/>
      <c r="CP32" s="167"/>
      <c r="CQ32" s="167"/>
      <c r="CR32" s="167"/>
      <c r="CS32" s="167"/>
      <c r="CT32" s="167"/>
      <c r="CU32" s="167"/>
      <c r="CV32" s="167"/>
      <c r="CW32" s="167"/>
      <c r="CX32" s="167"/>
      <c r="CY32" s="167"/>
      <c r="CZ32" s="167"/>
      <c r="DA32" s="167"/>
      <c r="DB32" s="167"/>
      <c r="DC32" s="167"/>
      <c r="DD32" s="167"/>
      <c r="DE32" s="167"/>
      <c r="DF32" s="167"/>
      <c r="DG32" s="167"/>
      <c r="DH32" s="167"/>
      <c r="DI32" s="167"/>
      <c r="DJ32" s="167"/>
      <c r="DK32" s="167"/>
      <c r="DL32" s="167"/>
      <c r="DM32" s="167"/>
      <c r="DN32" s="167"/>
      <c r="DO32" s="167"/>
      <c r="DP32" s="167"/>
      <c r="DQ32" s="167"/>
      <c r="DR32" s="167"/>
      <c r="DS32" s="167"/>
      <c r="DT32" s="167"/>
      <c r="DU32" s="167"/>
      <c r="DV32" s="167"/>
      <c r="DW32" s="167"/>
      <c r="DX32" s="167"/>
      <c r="DY32" s="167"/>
      <c r="DZ32" s="167"/>
      <c r="EA32" s="167"/>
      <c r="EB32" s="167"/>
      <c r="EC32" s="167"/>
      <c r="ED32" s="167"/>
      <c r="EE32" s="167"/>
      <c r="EF32" s="167"/>
      <c r="EG32" s="167"/>
      <c r="EH32" s="167"/>
      <c r="EI32" s="167"/>
      <c r="EJ32" s="167"/>
      <c r="EK32" s="167"/>
      <c r="EL32" s="167"/>
      <c r="EM32" s="167"/>
      <c r="EN32" s="167"/>
      <c r="EO32" s="167"/>
      <c r="EP32" s="167"/>
      <c r="EQ32" s="167"/>
      <c r="ER32" s="167"/>
      <c r="ES32" s="167"/>
      <c r="ET32" s="167"/>
      <c r="EU32" s="167"/>
      <c r="EV32" s="167"/>
      <c r="EW32" s="167"/>
      <c r="EX32" s="167"/>
      <c r="EY32" s="167"/>
      <c r="EZ32" s="167"/>
      <c r="FA32" s="167"/>
      <c r="FB32" s="167"/>
      <c r="FC32" s="167"/>
      <c r="FD32" s="167"/>
      <c r="FE32" s="167"/>
      <c r="FF32" s="167"/>
      <c r="FG32" s="167"/>
      <c r="FH32" s="167"/>
      <c r="FI32" s="167"/>
      <c r="FJ32" s="167"/>
      <c r="FK32" s="167"/>
      <c r="FL32" s="167"/>
      <c r="FM32" s="167"/>
      <c r="FN32" s="167"/>
      <c r="FO32" s="167"/>
      <c r="FP32" s="167"/>
      <c r="FQ32" s="167"/>
      <c r="FR32" s="167"/>
      <c r="FS32" s="167"/>
      <c r="FT32" s="167"/>
      <c r="FU32" s="167"/>
      <c r="FV32" s="167"/>
      <c r="FW32" s="167"/>
      <c r="FX32" s="167"/>
      <c r="FY32" s="167"/>
      <c r="FZ32" s="167"/>
      <c r="GA32" s="167"/>
      <c r="GB32" s="167"/>
      <c r="GC32" s="167"/>
      <c r="GD32" s="167"/>
      <c r="GE32" s="167"/>
      <c r="GF32" s="167"/>
      <c r="GG32" s="167"/>
      <c r="GH32" s="167"/>
      <c r="GI32" s="167"/>
      <c r="GJ32" s="167"/>
      <c r="GK32" s="167"/>
      <c r="GL32" s="167"/>
      <c r="GM32" s="167"/>
      <c r="GN32" s="167"/>
      <c r="GO32" s="167"/>
      <c r="GP32" s="167"/>
      <c r="GQ32" s="167"/>
      <c r="GR32" s="167"/>
      <c r="GS32" s="167"/>
      <c r="GT32" s="167"/>
      <c r="GU32" s="167"/>
      <c r="GV32" s="167"/>
      <c r="GW32" s="167"/>
      <c r="GX32" s="167"/>
      <c r="GY32" s="167"/>
      <c r="GZ32" s="167"/>
      <c r="HA32" s="167"/>
      <c r="HB32" s="167"/>
      <c r="HC32" s="167"/>
      <c r="HD32" s="167"/>
      <c r="HE32" s="167"/>
      <c r="HF32" s="167"/>
      <c r="HG32" s="167"/>
      <c r="HH32" s="167"/>
      <c r="HI32" s="167"/>
      <c r="HJ32" s="167"/>
      <c r="HK32" s="167"/>
      <c r="HL32" s="167"/>
      <c r="HM32" s="167"/>
      <c r="HN32" s="167"/>
      <c r="HO32" s="167"/>
      <c r="HP32" s="167"/>
      <c r="HQ32" s="167"/>
      <c r="HR32" s="167"/>
      <c r="HS32" s="167"/>
      <c r="HT32" s="167"/>
      <c r="HU32" s="167"/>
      <c r="HV32" s="167"/>
      <c r="HW32" s="167"/>
      <c r="HX32" s="167"/>
      <c r="HY32" s="167"/>
      <c r="HZ32" s="167"/>
      <c r="IA32" s="167"/>
      <c r="IB32" s="167"/>
      <c r="IC32" s="167"/>
      <c r="ID32" s="167"/>
      <c r="IE32" s="167"/>
      <c r="IF32" s="167"/>
      <c r="IG32" s="167"/>
      <c r="IH32" s="167"/>
      <c r="II32" s="167"/>
      <c r="IJ32" s="167"/>
      <c r="IK32" s="167"/>
      <c r="IL32" s="167"/>
      <c r="IM32" s="167"/>
      <c r="IN32" s="167"/>
      <c r="IO32" s="167"/>
      <c r="IP32" s="167"/>
      <c r="IQ32" s="167"/>
      <c r="IR32" s="167"/>
      <c r="IS32" s="167"/>
      <c r="IT32" s="167"/>
      <c r="IU32" s="167"/>
    </row>
  </sheetData>
  <mergeCells count="2">
    <mergeCell ref="A1:E1"/>
    <mergeCell ref="E14:E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D1" workbookViewId="0">
      <selection activeCell="D3" sqref="D3"/>
    </sheetView>
  </sheetViews>
  <sheetFormatPr defaultColWidth="6" defaultRowHeight="14.25"/>
  <cols>
    <col min="1" max="3" width="3.875" style="116" hidden="1" customWidth="1"/>
    <col min="4" max="4" width="38" style="116" customWidth="1"/>
    <col min="5" max="5" width="12.125" style="116" customWidth="1"/>
    <col min="6" max="6" width="14.25" style="116" customWidth="1"/>
    <col min="7" max="7" width="12.875" style="117" customWidth="1"/>
    <col min="8" max="8" width="31.625" style="118" customWidth="1"/>
    <col min="9" max="92" width="4.5" style="116" customWidth="1"/>
    <col min="93" max="254" width="6" style="116"/>
    <col min="255" max="16384" width="6" style="2"/>
  </cols>
  <sheetData>
    <row r="1" s="2" customFormat="1" ht="18.95" customHeight="1" spans="1:254">
      <c r="A1" s="119"/>
      <c r="B1" s="119"/>
      <c r="C1" s="119"/>
      <c r="D1" s="120"/>
      <c r="E1" s="121"/>
      <c r="F1" s="122"/>
      <c r="G1" s="123"/>
      <c r="H1" s="124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  <c r="IS1" s="116"/>
      <c r="IT1" s="116"/>
    </row>
    <row r="2" s="2" customFormat="1" ht="30" customHeight="1" spans="1:254">
      <c r="A2" s="125"/>
      <c r="B2" s="126"/>
      <c r="C2" s="126"/>
      <c r="D2" s="127" t="s">
        <v>382</v>
      </c>
      <c r="E2" s="127"/>
      <c r="F2" s="127"/>
      <c r="G2" s="127"/>
      <c r="H2" s="127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  <c r="IS2" s="116"/>
      <c r="IT2" s="116"/>
    </row>
    <row r="3" s="112" customFormat="1" ht="19.5" customHeight="1" spans="1:92">
      <c r="A3" s="128"/>
      <c r="B3" s="129"/>
      <c r="C3" s="129"/>
      <c r="D3" s="130"/>
      <c r="E3" s="131"/>
      <c r="F3" s="131"/>
      <c r="G3" s="132"/>
      <c r="H3" s="133" t="s">
        <v>24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</row>
    <row r="4" s="113" customFormat="1" ht="39" customHeight="1" spans="1:92">
      <c r="A4" s="134" t="s">
        <v>383</v>
      </c>
      <c r="B4" s="134"/>
      <c r="C4" s="135"/>
      <c r="D4" s="136" t="s">
        <v>384</v>
      </c>
      <c r="E4" s="137" t="s">
        <v>385</v>
      </c>
      <c r="F4" s="71" t="s">
        <v>4</v>
      </c>
      <c r="G4" s="138" t="s">
        <v>386</v>
      </c>
      <c r="H4" s="139" t="s">
        <v>362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</row>
    <row r="5" s="114" customFormat="1" ht="31.5" customHeight="1" spans="1:254">
      <c r="A5" s="140"/>
      <c r="B5" s="141"/>
      <c r="C5" s="142"/>
      <c r="D5" s="143" t="s">
        <v>387</v>
      </c>
      <c r="E5" s="144">
        <f>E6+E8+E10+E12+E24+E31+E21</f>
        <v>7685</v>
      </c>
      <c r="F5" s="144">
        <f>F6+F8+F10+F12+F24+F31</f>
        <v>2182</v>
      </c>
      <c r="G5" s="145">
        <f>F5/E5*100</f>
        <v>28.3929733246584</v>
      </c>
      <c r="H5" s="146" t="s">
        <v>364</v>
      </c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6"/>
    </row>
    <row r="6" s="115" customFormat="1" ht="24.75" customHeight="1" spans="1:254">
      <c r="A6" s="147"/>
      <c r="B6" s="148"/>
      <c r="C6" s="149" t="s">
        <v>388</v>
      </c>
      <c r="D6" s="150" t="s">
        <v>389</v>
      </c>
      <c r="E6" s="151">
        <v>680</v>
      </c>
      <c r="F6" s="151"/>
      <c r="G6" s="152"/>
      <c r="H6" s="153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  <c r="EF6" s="116"/>
      <c r="EG6" s="116"/>
      <c r="EH6" s="116"/>
      <c r="EI6" s="116"/>
      <c r="EJ6" s="116"/>
      <c r="EK6" s="116"/>
      <c r="EL6" s="116"/>
      <c r="EM6" s="116"/>
      <c r="EN6" s="116"/>
      <c r="EO6" s="116"/>
      <c r="EP6" s="116"/>
      <c r="EQ6" s="116"/>
      <c r="ER6" s="116"/>
      <c r="ES6" s="116"/>
      <c r="ET6" s="116"/>
      <c r="EU6" s="116"/>
      <c r="EV6" s="116"/>
      <c r="EW6" s="116"/>
      <c r="EX6" s="116"/>
      <c r="EY6" s="116"/>
      <c r="EZ6" s="116"/>
      <c r="FA6" s="116"/>
      <c r="FB6" s="116"/>
      <c r="FC6" s="116"/>
      <c r="FD6" s="116"/>
      <c r="FE6" s="116"/>
      <c r="FF6" s="116"/>
      <c r="FG6" s="116"/>
      <c r="FH6" s="116"/>
      <c r="FI6" s="116"/>
      <c r="FJ6" s="116"/>
      <c r="FK6" s="116"/>
      <c r="FL6" s="116"/>
      <c r="FM6" s="116"/>
      <c r="FN6" s="116"/>
      <c r="FO6" s="116"/>
      <c r="FP6" s="116"/>
      <c r="FQ6" s="116"/>
      <c r="FR6" s="116"/>
      <c r="FS6" s="116"/>
      <c r="FT6" s="116"/>
      <c r="FU6" s="116"/>
      <c r="FV6" s="116"/>
      <c r="FW6" s="116"/>
      <c r="FX6" s="116"/>
      <c r="FY6" s="116"/>
      <c r="FZ6" s="116"/>
      <c r="GA6" s="116"/>
      <c r="GB6" s="116"/>
      <c r="GC6" s="116"/>
      <c r="GD6" s="116"/>
      <c r="GE6" s="116"/>
      <c r="GF6" s="116"/>
      <c r="GG6" s="116"/>
      <c r="GH6" s="116"/>
      <c r="GI6" s="116"/>
      <c r="GJ6" s="116"/>
      <c r="GK6" s="116"/>
      <c r="GL6" s="116"/>
      <c r="GM6" s="116"/>
      <c r="GN6" s="116"/>
      <c r="GO6" s="116"/>
      <c r="GP6" s="116"/>
      <c r="GQ6" s="116"/>
      <c r="GR6" s="116"/>
      <c r="GS6" s="116"/>
      <c r="GT6" s="116"/>
      <c r="GU6" s="116"/>
      <c r="GV6" s="116"/>
      <c r="GW6" s="116"/>
      <c r="GX6" s="116"/>
      <c r="GY6" s="116"/>
      <c r="GZ6" s="116"/>
      <c r="HA6" s="116"/>
      <c r="HB6" s="116"/>
      <c r="HC6" s="116"/>
      <c r="HD6" s="116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16"/>
      <c r="HW6" s="116"/>
      <c r="HX6" s="116"/>
      <c r="HY6" s="116"/>
      <c r="HZ6" s="116"/>
      <c r="IA6" s="116"/>
      <c r="IB6" s="116"/>
      <c r="IC6" s="116"/>
      <c r="ID6" s="116"/>
      <c r="IE6" s="116"/>
      <c r="IF6" s="116"/>
      <c r="IG6" s="116"/>
      <c r="IH6" s="116"/>
      <c r="II6" s="116"/>
      <c r="IJ6" s="116"/>
      <c r="IK6" s="116"/>
      <c r="IL6" s="116"/>
      <c r="IM6" s="116"/>
      <c r="IN6" s="116"/>
      <c r="IO6" s="116"/>
      <c r="IP6" s="116"/>
      <c r="IQ6" s="116"/>
      <c r="IR6" s="116"/>
      <c r="IS6" s="116"/>
      <c r="IT6" s="116"/>
    </row>
    <row r="7" s="115" customFormat="1" ht="24.75" customHeight="1" spans="1:254">
      <c r="A7" s="147"/>
      <c r="B7" s="148"/>
      <c r="C7" s="149" t="s">
        <v>390</v>
      </c>
      <c r="D7" s="150" t="s">
        <v>391</v>
      </c>
      <c r="E7" s="151">
        <v>680</v>
      </c>
      <c r="F7" s="151"/>
      <c r="G7" s="152"/>
      <c r="H7" s="154" t="s">
        <v>376</v>
      </c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</row>
    <row r="8" s="115" customFormat="1" ht="24.75" customHeight="1" spans="1:254">
      <c r="A8" s="147"/>
      <c r="B8" s="148"/>
      <c r="C8" s="149" t="s">
        <v>392</v>
      </c>
      <c r="D8" s="150" t="s">
        <v>393</v>
      </c>
      <c r="E8" s="151">
        <f>E9</f>
        <v>0</v>
      </c>
      <c r="F8" s="151"/>
      <c r="G8" s="152"/>
      <c r="H8" s="153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</row>
    <row r="9" s="115" customFormat="1" ht="24.75" customHeight="1" spans="1:254">
      <c r="A9" s="147"/>
      <c r="B9" s="148"/>
      <c r="C9" s="149" t="s">
        <v>394</v>
      </c>
      <c r="D9" s="150" t="s">
        <v>395</v>
      </c>
      <c r="E9" s="151"/>
      <c r="F9" s="151"/>
      <c r="G9" s="152"/>
      <c r="H9" s="154" t="s">
        <v>376</v>
      </c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</row>
    <row r="10" s="115" customFormat="1" ht="24.75" customHeight="1" spans="1:254">
      <c r="A10" s="147"/>
      <c r="B10" s="148"/>
      <c r="C10" s="149" t="s">
        <v>396</v>
      </c>
      <c r="D10" s="150" t="s">
        <v>397</v>
      </c>
      <c r="E10" s="151">
        <f>E11</f>
        <v>0</v>
      </c>
      <c r="F10" s="151">
        <f>F11</f>
        <v>0</v>
      </c>
      <c r="G10" s="152"/>
      <c r="H10" s="153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</row>
    <row r="11" s="115" customFormat="1" ht="24.75" customHeight="1" spans="1:254">
      <c r="A11" s="147"/>
      <c r="B11" s="148"/>
      <c r="C11" s="149" t="s">
        <v>398</v>
      </c>
      <c r="D11" s="150" t="s">
        <v>399</v>
      </c>
      <c r="E11" s="151"/>
      <c r="F11" s="151"/>
      <c r="G11" s="152"/>
      <c r="H11" s="154" t="s">
        <v>376</v>
      </c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</row>
    <row r="12" s="115" customFormat="1" ht="24.75" customHeight="1" spans="1:254">
      <c r="A12" s="147"/>
      <c r="B12" s="148"/>
      <c r="C12" s="149" t="s">
        <v>400</v>
      </c>
      <c r="D12" s="150" t="s">
        <v>401</v>
      </c>
      <c r="E12" s="151">
        <f>E13+E15+E17+E19+E20</f>
        <v>4029</v>
      </c>
      <c r="F12" s="151">
        <f>F13+F15+F17+F19+F20</f>
        <v>1918</v>
      </c>
      <c r="G12" s="152">
        <f t="shared" ref="G12:G16" si="0">F12/E12*100</f>
        <v>47.6048647307024</v>
      </c>
      <c r="H12" s="155" t="s">
        <v>402</v>
      </c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</row>
    <row r="13" s="115" customFormat="1" ht="24.75" customHeight="1" spans="1:254">
      <c r="A13" s="147"/>
      <c r="B13" s="148"/>
      <c r="C13" s="149" t="s">
        <v>403</v>
      </c>
      <c r="D13" s="150" t="s">
        <v>404</v>
      </c>
      <c r="E13" s="151">
        <v>11</v>
      </c>
      <c r="F13" s="151">
        <v>18</v>
      </c>
      <c r="G13" s="152">
        <f t="shared" si="0"/>
        <v>163.636363636364</v>
      </c>
      <c r="H13" s="153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</row>
    <row r="14" s="115" customFormat="1" ht="24.75" customHeight="1" spans="1:254">
      <c r="A14" s="147" t="s">
        <v>400</v>
      </c>
      <c r="B14" s="148" t="s">
        <v>405</v>
      </c>
      <c r="C14" s="149" t="s">
        <v>406</v>
      </c>
      <c r="D14" s="150" t="s">
        <v>407</v>
      </c>
      <c r="E14" s="151">
        <v>11</v>
      </c>
      <c r="F14" s="151">
        <v>18</v>
      </c>
      <c r="G14" s="152">
        <f t="shared" si="0"/>
        <v>163.636363636364</v>
      </c>
      <c r="H14" s="153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</row>
    <row r="15" s="115" customFormat="1" ht="24.75" customHeight="1" spans="1:254">
      <c r="A15" s="147"/>
      <c r="B15" s="148"/>
      <c r="C15" s="149" t="s">
        <v>408</v>
      </c>
      <c r="D15" s="150" t="s">
        <v>409</v>
      </c>
      <c r="E15" s="151">
        <v>3936</v>
      </c>
      <c r="F15" s="151">
        <v>1871</v>
      </c>
      <c r="G15" s="152">
        <f t="shared" si="0"/>
        <v>47.5355691056911</v>
      </c>
      <c r="H15" s="155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</row>
    <row r="16" s="115" customFormat="1" ht="28.5" customHeight="1" spans="1:254">
      <c r="A16" s="147" t="s">
        <v>400</v>
      </c>
      <c r="B16" s="148" t="s">
        <v>410</v>
      </c>
      <c r="C16" s="149" t="s">
        <v>411</v>
      </c>
      <c r="D16" s="156" t="s">
        <v>412</v>
      </c>
      <c r="E16" s="151">
        <v>3936</v>
      </c>
      <c r="F16" s="151">
        <v>1871</v>
      </c>
      <c r="G16" s="152">
        <f t="shared" si="0"/>
        <v>47.5355691056911</v>
      </c>
      <c r="H16" s="153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</row>
    <row r="17" s="115" customFormat="1" ht="24.75" customHeight="1" spans="1:254">
      <c r="A17" s="147"/>
      <c r="B17" s="148"/>
      <c r="C17" s="149" t="s">
        <v>413</v>
      </c>
      <c r="D17" s="150" t="s">
        <v>414</v>
      </c>
      <c r="E17" s="151"/>
      <c r="F17" s="151"/>
      <c r="G17" s="152"/>
      <c r="H17" s="153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</row>
    <row r="18" s="115" customFormat="1" ht="24.75" customHeight="1" spans="1:254">
      <c r="A18" s="147" t="s">
        <v>400</v>
      </c>
      <c r="B18" s="148" t="s">
        <v>415</v>
      </c>
      <c r="C18" s="149" t="s">
        <v>411</v>
      </c>
      <c r="D18" s="150" t="s">
        <v>416</v>
      </c>
      <c r="E18" s="151"/>
      <c r="F18" s="151"/>
      <c r="G18" s="152"/>
      <c r="H18" s="153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</row>
    <row r="19" s="115" customFormat="1" ht="24.75" customHeight="1" spans="1:254">
      <c r="A19" s="147"/>
      <c r="B19" s="148"/>
      <c r="C19" s="149" t="s">
        <v>417</v>
      </c>
      <c r="D19" s="150" t="s">
        <v>418</v>
      </c>
      <c r="E19" s="151">
        <v>5</v>
      </c>
      <c r="F19" s="151"/>
      <c r="G19" s="152">
        <f t="shared" ref="G19:G24" si="1">F19/E19*100</f>
        <v>0</v>
      </c>
      <c r="H19" s="153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</row>
    <row r="20" s="115" customFormat="1" ht="24.75" customHeight="1" spans="1:254">
      <c r="A20" s="147"/>
      <c r="B20" s="148"/>
      <c r="C20" s="149"/>
      <c r="D20" s="150" t="s">
        <v>419</v>
      </c>
      <c r="E20" s="151">
        <v>77</v>
      </c>
      <c r="F20" s="151">
        <v>29</v>
      </c>
      <c r="G20" s="152">
        <f t="shared" si="1"/>
        <v>37.6623376623377</v>
      </c>
      <c r="H20" s="153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</row>
    <row r="21" s="115" customFormat="1" ht="24.75" customHeight="1" spans="1:254">
      <c r="A21" s="147"/>
      <c r="B21" s="148"/>
      <c r="C21" s="149" t="s">
        <v>420</v>
      </c>
      <c r="D21" s="150" t="s">
        <v>421</v>
      </c>
      <c r="E21" s="151">
        <v>41</v>
      </c>
      <c r="F21" s="151">
        <f>F22+F25+F27</f>
        <v>0</v>
      </c>
      <c r="G21" s="152">
        <f t="shared" si="1"/>
        <v>0</v>
      </c>
      <c r="H21" s="153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</row>
    <row r="22" s="115" customFormat="1" ht="24.75" customHeight="1" spans="1:254">
      <c r="A22" s="147"/>
      <c r="B22" s="148"/>
      <c r="C22" s="149" t="s">
        <v>398</v>
      </c>
      <c r="D22" s="150" t="s">
        <v>422</v>
      </c>
      <c r="E22" s="151">
        <v>41</v>
      </c>
      <c r="F22" s="151"/>
      <c r="G22" s="152">
        <f t="shared" si="1"/>
        <v>0</v>
      </c>
      <c r="H22" s="153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</row>
    <row r="23" s="115" customFormat="1" ht="24.75" customHeight="1" spans="1:254">
      <c r="A23" s="147" t="s">
        <v>420</v>
      </c>
      <c r="B23" s="148" t="s">
        <v>423</v>
      </c>
      <c r="C23" s="149" t="s">
        <v>411</v>
      </c>
      <c r="D23" s="150" t="s">
        <v>424</v>
      </c>
      <c r="E23" s="157">
        <v>41</v>
      </c>
      <c r="F23" s="151"/>
      <c r="G23" s="152">
        <f t="shared" si="1"/>
        <v>0</v>
      </c>
      <c r="H23" s="153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</row>
    <row r="24" s="115" customFormat="1" ht="24.75" customHeight="1" spans="1:254">
      <c r="A24" s="147"/>
      <c r="B24" s="148"/>
      <c r="C24" s="149" t="s">
        <v>420</v>
      </c>
      <c r="D24" s="150" t="s">
        <v>425</v>
      </c>
      <c r="E24" s="151">
        <f>E25+E27+E29</f>
        <v>2551</v>
      </c>
      <c r="F24" s="151">
        <f>F25+F27+F29</f>
        <v>0</v>
      </c>
      <c r="G24" s="152">
        <f t="shared" si="1"/>
        <v>0</v>
      </c>
      <c r="H24" s="153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</row>
    <row r="25" s="115" customFormat="1" ht="24.75" customHeight="1" spans="1:254">
      <c r="A25" s="147"/>
      <c r="B25" s="148"/>
      <c r="C25" s="149" t="s">
        <v>398</v>
      </c>
      <c r="D25" s="150" t="s">
        <v>426</v>
      </c>
      <c r="E25" s="151"/>
      <c r="F25" s="151"/>
      <c r="G25" s="152"/>
      <c r="H25" s="153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</row>
    <row r="26" s="115" customFormat="1" ht="24.75" customHeight="1" spans="1:254">
      <c r="A26" s="147" t="s">
        <v>420</v>
      </c>
      <c r="B26" s="148" t="s">
        <v>423</v>
      </c>
      <c r="C26" s="149" t="s">
        <v>411</v>
      </c>
      <c r="D26" s="150" t="s">
        <v>427</v>
      </c>
      <c r="E26" s="157"/>
      <c r="F26" s="151"/>
      <c r="G26" s="152"/>
      <c r="H26" s="153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</row>
    <row r="27" s="115" customFormat="1" ht="24.75" customHeight="1" spans="1:254">
      <c r="A27" s="147"/>
      <c r="B27" s="148"/>
      <c r="C27" s="149" t="s">
        <v>428</v>
      </c>
      <c r="D27" s="150" t="s">
        <v>429</v>
      </c>
      <c r="E27" s="157"/>
      <c r="F27" s="151"/>
      <c r="G27" s="152"/>
      <c r="H27" s="153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</row>
    <row r="28" s="115" customFormat="1" ht="24.75" customHeight="1" spans="1:254">
      <c r="A28" s="147" t="s">
        <v>420</v>
      </c>
      <c r="B28" s="148" t="s">
        <v>430</v>
      </c>
      <c r="C28" s="149" t="s">
        <v>411</v>
      </c>
      <c r="D28" s="150" t="s">
        <v>431</v>
      </c>
      <c r="E28" s="157"/>
      <c r="F28" s="151"/>
      <c r="G28" s="152"/>
      <c r="H28" s="153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</row>
    <row r="29" s="115" customFormat="1" ht="24.75" customHeight="1" spans="1:254">
      <c r="A29" s="147"/>
      <c r="B29" s="148"/>
      <c r="C29" s="149" t="s">
        <v>432</v>
      </c>
      <c r="D29" s="150" t="s">
        <v>433</v>
      </c>
      <c r="E29" s="151">
        <v>2551</v>
      </c>
      <c r="F29" s="151"/>
      <c r="G29" s="152">
        <f t="shared" ref="G29:G33" si="2">F29/E29*100</f>
        <v>0</v>
      </c>
      <c r="H29" s="153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</row>
    <row r="30" s="115" customFormat="1" ht="24.75" customHeight="1" spans="1:254">
      <c r="A30" s="147" t="s">
        <v>420</v>
      </c>
      <c r="B30" s="148" t="s">
        <v>434</v>
      </c>
      <c r="C30" s="149" t="s">
        <v>411</v>
      </c>
      <c r="D30" s="150" t="s">
        <v>435</v>
      </c>
      <c r="E30" s="151">
        <v>2551</v>
      </c>
      <c r="F30" s="151"/>
      <c r="G30" s="152">
        <f t="shared" si="2"/>
        <v>0</v>
      </c>
      <c r="H30" s="154" t="s">
        <v>374</v>
      </c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</row>
    <row r="31" s="115" customFormat="1" ht="24.75" customHeight="1" spans="1:254">
      <c r="A31" s="147"/>
      <c r="B31" s="148"/>
      <c r="C31" s="149" t="s">
        <v>436</v>
      </c>
      <c r="D31" s="150" t="s">
        <v>437</v>
      </c>
      <c r="E31" s="151">
        <v>384</v>
      </c>
      <c r="F31" s="151">
        <v>264</v>
      </c>
      <c r="G31" s="152">
        <f t="shared" si="2"/>
        <v>68.75</v>
      </c>
      <c r="H31" s="153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</row>
    <row r="32" s="115" customFormat="1" ht="24.75" customHeight="1" spans="1:254">
      <c r="A32" s="147"/>
      <c r="B32" s="148"/>
      <c r="C32" s="149" t="s">
        <v>438</v>
      </c>
      <c r="D32" s="150" t="s">
        <v>439</v>
      </c>
      <c r="E32" s="151">
        <v>384</v>
      </c>
      <c r="F32" s="151">
        <v>264</v>
      </c>
      <c r="G32" s="152">
        <f t="shared" si="2"/>
        <v>68.75</v>
      </c>
      <c r="H32" s="153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</row>
    <row r="33" s="115" customFormat="1" ht="24.75" customHeight="1" spans="1:254">
      <c r="A33" s="147" t="s">
        <v>436</v>
      </c>
      <c r="B33" s="148" t="s">
        <v>440</v>
      </c>
      <c r="C33" s="149" t="s">
        <v>441</v>
      </c>
      <c r="D33" s="150" t="s">
        <v>442</v>
      </c>
      <c r="E33" s="151">
        <v>384</v>
      </c>
      <c r="F33" s="151">
        <v>264</v>
      </c>
      <c r="G33" s="152">
        <f t="shared" si="2"/>
        <v>68.75</v>
      </c>
      <c r="H33" s="153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</row>
    <row r="34" s="2" customFormat="1" spans="1:254">
      <c r="A34" s="116"/>
      <c r="B34" s="116"/>
      <c r="C34" s="116"/>
      <c r="D34" s="116"/>
      <c r="E34" s="158"/>
      <c r="F34" s="158"/>
      <c r="G34" s="117"/>
      <c r="H34" s="118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</row>
    <row r="35" s="2" customFormat="1" spans="1:254">
      <c r="A35" s="116"/>
      <c r="B35" s="116"/>
      <c r="C35" s="116"/>
      <c r="D35" s="116"/>
      <c r="E35" s="158"/>
      <c r="F35" s="158"/>
      <c r="G35" s="117"/>
      <c r="H35" s="118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</row>
    <row r="36" s="2" customFormat="1" spans="1:254">
      <c r="A36" s="116"/>
      <c r="B36" s="116"/>
      <c r="C36" s="116"/>
      <c r="D36" s="116"/>
      <c r="E36" s="158"/>
      <c r="F36" s="158"/>
      <c r="G36" s="117"/>
      <c r="H36" s="118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</row>
    <row r="37" s="2" customFormat="1" spans="1:254">
      <c r="A37" s="116"/>
      <c r="B37" s="116"/>
      <c r="C37" s="116"/>
      <c r="D37" s="116"/>
      <c r="E37" s="158"/>
      <c r="F37" s="158"/>
      <c r="G37" s="117"/>
      <c r="H37" s="118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</row>
    <row r="38" s="2" customFormat="1" spans="1:254">
      <c r="A38" s="116"/>
      <c r="B38" s="116"/>
      <c r="C38" s="116"/>
      <c r="D38" s="116"/>
      <c r="E38" s="158"/>
      <c r="F38" s="158"/>
      <c r="G38" s="117"/>
      <c r="H38" s="118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</row>
    <row r="39" s="2" customFormat="1" spans="1:254">
      <c r="A39" s="116"/>
      <c r="B39" s="116"/>
      <c r="C39" s="116"/>
      <c r="D39" s="116"/>
      <c r="E39" s="158"/>
      <c r="F39" s="158"/>
      <c r="G39" s="117"/>
      <c r="H39" s="118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</row>
    <row r="40" s="2" customFormat="1" spans="1:254">
      <c r="A40" s="116"/>
      <c r="B40" s="116"/>
      <c r="C40" s="116"/>
      <c r="D40" s="116"/>
      <c r="E40" s="158"/>
      <c r="F40" s="158"/>
      <c r="G40" s="117"/>
      <c r="H40" s="118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</row>
    <row r="41" s="2" customFormat="1" spans="1:254">
      <c r="A41" s="116"/>
      <c r="B41" s="116"/>
      <c r="C41" s="116"/>
      <c r="D41" s="116"/>
      <c r="E41" s="158"/>
      <c r="F41" s="158"/>
      <c r="G41" s="117"/>
      <c r="H41" s="118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</row>
    <row r="42" s="2" customFormat="1" spans="1:254">
      <c r="A42" s="116"/>
      <c r="B42" s="116"/>
      <c r="C42" s="116"/>
      <c r="D42" s="116"/>
      <c r="E42" s="158"/>
      <c r="F42" s="158"/>
      <c r="G42" s="117"/>
      <c r="H42" s="118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</row>
    <row r="43" s="2" customFormat="1" spans="1:254">
      <c r="A43" s="116"/>
      <c r="B43" s="116"/>
      <c r="C43" s="116"/>
      <c r="D43" s="116"/>
      <c r="E43" s="158"/>
      <c r="F43" s="158"/>
      <c r="G43" s="117"/>
      <c r="H43" s="118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</row>
    <row r="44" s="2" customFormat="1" spans="1:254">
      <c r="A44" s="116"/>
      <c r="B44" s="116"/>
      <c r="C44" s="116"/>
      <c r="D44" s="116"/>
      <c r="E44" s="158"/>
      <c r="F44" s="158"/>
      <c r="G44" s="117"/>
      <c r="H44" s="118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</row>
    <row r="45" s="2" customFormat="1" spans="1:254">
      <c r="A45" s="116"/>
      <c r="B45" s="116"/>
      <c r="C45" s="116"/>
      <c r="D45" s="116"/>
      <c r="E45" s="158"/>
      <c r="F45" s="158"/>
      <c r="G45" s="117"/>
      <c r="H45" s="118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  <c r="GT45" s="116"/>
      <c r="GU45" s="116"/>
      <c r="GV45" s="116"/>
      <c r="GW45" s="116"/>
      <c r="GX45" s="116"/>
      <c r="GY45" s="116"/>
      <c r="GZ45" s="116"/>
      <c r="HA45" s="116"/>
      <c r="HB45" s="116"/>
      <c r="HC45" s="116"/>
      <c r="HD45" s="116"/>
      <c r="HE45" s="116"/>
      <c r="HF45" s="116"/>
      <c r="HG45" s="116"/>
      <c r="HH45" s="116"/>
      <c r="HI45" s="116"/>
      <c r="HJ45" s="116"/>
      <c r="HK45" s="116"/>
      <c r="HL45" s="116"/>
      <c r="HM45" s="116"/>
      <c r="HN45" s="116"/>
      <c r="HO45" s="116"/>
      <c r="HP45" s="116"/>
      <c r="HQ45" s="116"/>
      <c r="HR45" s="116"/>
      <c r="HS45" s="116"/>
      <c r="HT45" s="116"/>
      <c r="HU45" s="116"/>
      <c r="HV45" s="116"/>
      <c r="HW45" s="116"/>
      <c r="HX45" s="116"/>
      <c r="HY45" s="116"/>
      <c r="HZ45" s="116"/>
      <c r="IA45" s="116"/>
      <c r="IB45" s="116"/>
      <c r="IC45" s="116"/>
      <c r="ID45" s="116"/>
      <c r="IE45" s="116"/>
      <c r="IF45" s="116"/>
      <c r="IG45" s="116"/>
      <c r="IH45" s="116"/>
      <c r="II45" s="116"/>
      <c r="IJ45" s="116"/>
      <c r="IK45" s="116"/>
      <c r="IL45" s="116"/>
      <c r="IM45" s="116"/>
      <c r="IN45" s="116"/>
      <c r="IO45" s="116"/>
      <c r="IP45" s="116"/>
      <c r="IQ45" s="116"/>
      <c r="IR45" s="116"/>
      <c r="IS45" s="116"/>
      <c r="IT45" s="116"/>
    </row>
    <row r="46" s="2" customFormat="1" spans="1:254">
      <c r="A46" s="116"/>
      <c r="B46" s="116"/>
      <c r="C46" s="116"/>
      <c r="D46" s="116"/>
      <c r="E46" s="158"/>
      <c r="F46" s="158"/>
      <c r="G46" s="117"/>
      <c r="H46" s="118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</row>
    <row r="47" s="2" customFormat="1" spans="1:254">
      <c r="A47" s="116"/>
      <c r="B47" s="116"/>
      <c r="C47" s="116"/>
      <c r="D47" s="116"/>
      <c r="E47" s="158"/>
      <c r="F47" s="158"/>
      <c r="G47" s="117"/>
      <c r="H47" s="118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  <c r="FF47" s="116"/>
      <c r="FG47" s="116"/>
      <c r="FH47" s="116"/>
      <c r="FI47" s="116"/>
      <c r="FJ47" s="116"/>
      <c r="FK47" s="116"/>
      <c r="FL47" s="116"/>
      <c r="FM47" s="116"/>
      <c r="FN47" s="116"/>
      <c r="FO47" s="116"/>
      <c r="FP47" s="116"/>
      <c r="FQ47" s="116"/>
      <c r="FR47" s="116"/>
      <c r="FS47" s="116"/>
      <c r="FT47" s="116"/>
      <c r="FU47" s="116"/>
      <c r="FV47" s="116"/>
      <c r="FW47" s="116"/>
      <c r="FX47" s="116"/>
      <c r="FY47" s="116"/>
      <c r="FZ47" s="116"/>
      <c r="GA47" s="116"/>
      <c r="GB47" s="116"/>
      <c r="GC47" s="116"/>
      <c r="GD47" s="116"/>
      <c r="GE47" s="116"/>
      <c r="GF47" s="116"/>
      <c r="GG47" s="116"/>
      <c r="GH47" s="116"/>
      <c r="GI47" s="116"/>
      <c r="GJ47" s="116"/>
      <c r="GK47" s="116"/>
      <c r="GL47" s="116"/>
      <c r="GM47" s="116"/>
      <c r="GN47" s="116"/>
      <c r="GO47" s="116"/>
      <c r="GP47" s="116"/>
      <c r="GQ47" s="116"/>
      <c r="GR47" s="116"/>
      <c r="GS47" s="116"/>
      <c r="GT47" s="116"/>
      <c r="GU47" s="116"/>
      <c r="GV47" s="116"/>
      <c r="GW47" s="116"/>
      <c r="GX47" s="116"/>
      <c r="GY47" s="116"/>
      <c r="GZ47" s="116"/>
      <c r="HA47" s="116"/>
      <c r="HB47" s="116"/>
      <c r="HC47" s="116"/>
      <c r="HD47" s="116"/>
      <c r="HE47" s="116"/>
      <c r="HF47" s="116"/>
      <c r="HG47" s="116"/>
      <c r="HH47" s="116"/>
      <c r="HI47" s="116"/>
      <c r="HJ47" s="116"/>
      <c r="HK47" s="116"/>
      <c r="HL47" s="116"/>
      <c r="HM47" s="116"/>
      <c r="HN47" s="116"/>
      <c r="HO47" s="116"/>
      <c r="HP47" s="116"/>
      <c r="HQ47" s="116"/>
      <c r="HR47" s="116"/>
      <c r="HS47" s="116"/>
      <c r="HT47" s="116"/>
      <c r="HU47" s="116"/>
      <c r="HV47" s="116"/>
      <c r="HW47" s="116"/>
      <c r="HX47" s="116"/>
      <c r="HY47" s="116"/>
      <c r="HZ47" s="116"/>
      <c r="IA47" s="116"/>
      <c r="IB47" s="116"/>
      <c r="IC47" s="116"/>
      <c r="ID47" s="116"/>
      <c r="IE47" s="116"/>
      <c r="IF47" s="116"/>
      <c r="IG47" s="116"/>
      <c r="IH47" s="116"/>
      <c r="II47" s="116"/>
      <c r="IJ47" s="116"/>
      <c r="IK47" s="116"/>
      <c r="IL47" s="116"/>
      <c r="IM47" s="116"/>
      <c r="IN47" s="116"/>
      <c r="IO47" s="116"/>
      <c r="IP47" s="116"/>
      <c r="IQ47" s="116"/>
      <c r="IR47" s="116"/>
      <c r="IS47" s="116"/>
      <c r="IT47" s="116"/>
    </row>
    <row r="48" s="2" customFormat="1" spans="1:254">
      <c r="A48" s="116"/>
      <c r="B48" s="116"/>
      <c r="C48" s="116"/>
      <c r="D48" s="116"/>
      <c r="E48" s="158"/>
      <c r="F48" s="158"/>
      <c r="G48" s="117"/>
      <c r="H48" s="118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6"/>
      <c r="HK48" s="116"/>
      <c r="HL48" s="116"/>
      <c r="HM48" s="116"/>
      <c r="HN48" s="116"/>
      <c r="HO48" s="116"/>
      <c r="HP48" s="116"/>
      <c r="HQ48" s="116"/>
      <c r="HR48" s="116"/>
      <c r="HS48" s="116"/>
      <c r="HT48" s="116"/>
      <c r="HU48" s="116"/>
      <c r="HV48" s="116"/>
      <c r="HW48" s="116"/>
      <c r="HX48" s="116"/>
      <c r="HY48" s="116"/>
      <c r="HZ48" s="116"/>
      <c r="IA48" s="116"/>
      <c r="IB48" s="116"/>
      <c r="IC48" s="116"/>
      <c r="ID48" s="116"/>
      <c r="IE48" s="116"/>
      <c r="IF48" s="116"/>
      <c r="IG48" s="116"/>
      <c r="IH48" s="116"/>
      <c r="II48" s="116"/>
      <c r="IJ48" s="116"/>
      <c r="IK48" s="116"/>
      <c r="IL48" s="116"/>
      <c r="IM48" s="116"/>
      <c r="IN48" s="116"/>
      <c r="IO48" s="116"/>
      <c r="IP48" s="116"/>
      <c r="IQ48" s="116"/>
      <c r="IR48" s="116"/>
      <c r="IS48" s="116"/>
      <c r="IT48" s="116"/>
    </row>
    <row r="49" s="2" customFormat="1" spans="1:254">
      <c r="A49" s="116"/>
      <c r="B49" s="116"/>
      <c r="C49" s="116"/>
      <c r="D49" s="116"/>
      <c r="E49" s="158"/>
      <c r="F49" s="158"/>
      <c r="G49" s="117"/>
      <c r="H49" s="118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  <c r="EM49" s="116"/>
      <c r="EN49" s="116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16"/>
      <c r="FF49" s="116"/>
      <c r="FG49" s="116"/>
      <c r="FH49" s="116"/>
      <c r="FI49" s="116"/>
      <c r="FJ49" s="116"/>
      <c r="FK49" s="116"/>
      <c r="FL49" s="116"/>
      <c r="FM49" s="116"/>
      <c r="FN49" s="116"/>
      <c r="FO49" s="116"/>
      <c r="FP49" s="116"/>
      <c r="FQ49" s="116"/>
      <c r="FR49" s="116"/>
      <c r="FS49" s="116"/>
      <c r="FT49" s="116"/>
      <c r="FU49" s="116"/>
      <c r="FV49" s="116"/>
      <c r="FW49" s="116"/>
      <c r="FX49" s="116"/>
      <c r="FY49" s="116"/>
      <c r="FZ49" s="116"/>
      <c r="GA49" s="116"/>
      <c r="GB49" s="116"/>
      <c r="GC49" s="116"/>
      <c r="GD49" s="116"/>
      <c r="GE49" s="116"/>
      <c r="GF49" s="116"/>
      <c r="GG49" s="116"/>
      <c r="GH49" s="116"/>
      <c r="GI49" s="116"/>
      <c r="GJ49" s="116"/>
      <c r="GK49" s="116"/>
      <c r="GL49" s="116"/>
      <c r="GM49" s="116"/>
      <c r="GN49" s="116"/>
      <c r="GO49" s="116"/>
      <c r="GP49" s="116"/>
      <c r="GQ49" s="116"/>
      <c r="GR49" s="116"/>
      <c r="GS49" s="116"/>
      <c r="GT49" s="116"/>
      <c r="GU49" s="116"/>
      <c r="GV49" s="116"/>
      <c r="GW49" s="116"/>
      <c r="GX49" s="116"/>
      <c r="GY49" s="116"/>
      <c r="GZ49" s="116"/>
      <c r="HA49" s="116"/>
      <c r="HB49" s="116"/>
      <c r="HC49" s="116"/>
      <c r="HD49" s="116"/>
      <c r="HE49" s="116"/>
      <c r="HF49" s="116"/>
      <c r="HG49" s="116"/>
      <c r="HH49" s="116"/>
      <c r="HI49" s="116"/>
      <c r="HJ49" s="116"/>
      <c r="HK49" s="116"/>
      <c r="HL49" s="116"/>
      <c r="HM49" s="116"/>
      <c r="HN49" s="116"/>
      <c r="HO49" s="116"/>
      <c r="HP49" s="116"/>
      <c r="HQ49" s="116"/>
      <c r="HR49" s="116"/>
      <c r="HS49" s="116"/>
      <c r="HT49" s="116"/>
      <c r="HU49" s="116"/>
      <c r="HV49" s="116"/>
      <c r="HW49" s="116"/>
      <c r="HX49" s="116"/>
      <c r="HY49" s="116"/>
      <c r="HZ49" s="116"/>
      <c r="IA49" s="116"/>
      <c r="IB49" s="116"/>
      <c r="IC49" s="116"/>
      <c r="ID49" s="116"/>
      <c r="IE49" s="116"/>
      <c r="IF49" s="116"/>
      <c r="IG49" s="116"/>
      <c r="IH49" s="116"/>
      <c r="II49" s="116"/>
      <c r="IJ49" s="116"/>
      <c r="IK49" s="116"/>
      <c r="IL49" s="116"/>
      <c r="IM49" s="116"/>
      <c r="IN49" s="116"/>
      <c r="IO49" s="116"/>
      <c r="IP49" s="116"/>
      <c r="IQ49" s="116"/>
      <c r="IR49" s="116"/>
      <c r="IS49" s="116"/>
      <c r="IT49" s="116"/>
    </row>
    <row r="50" s="2" customFormat="1" spans="1:254">
      <c r="A50" s="116"/>
      <c r="B50" s="116"/>
      <c r="C50" s="116"/>
      <c r="D50" s="116"/>
      <c r="E50" s="158"/>
      <c r="F50" s="158"/>
      <c r="G50" s="117"/>
      <c r="H50" s="118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6"/>
      <c r="DR50" s="116"/>
      <c r="DS50" s="116"/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/>
      <c r="EG50" s="116"/>
      <c r="EH50" s="116"/>
      <c r="EI50" s="116"/>
      <c r="EJ50" s="116"/>
      <c r="EK50" s="116"/>
      <c r="EL50" s="116"/>
      <c r="EM50" s="116"/>
      <c r="EN50" s="116"/>
      <c r="EO50" s="116"/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16"/>
      <c r="FF50" s="116"/>
      <c r="FG50" s="116"/>
      <c r="FH50" s="116"/>
      <c r="FI50" s="116"/>
      <c r="FJ50" s="116"/>
      <c r="FK50" s="116"/>
      <c r="FL50" s="116"/>
      <c r="FM50" s="116"/>
      <c r="FN50" s="116"/>
      <c r="FO50" s="116"/>
      <c r="FP50" s="116"/>
      <c r="FQ50" s="116"/>
      <c r="FR50" s="116"/>
      <c r="FS50" s="116"/>
      <c r="FT50" s="116"/>
      <c r="FU50" s="116"/>
      <c r="FV50" s="116"/>
      <c r="FW50" s="116"/>
      <c r="FX50" s="116"/>
      <c r="FY50" s="116"/>
      <c r="FZ50" s="116"/>
      <c r="GA50" s="116"/>
      <c r="GB50" s="116"/>
      <c r="GC50" s="116"/>
      <c r="GD50" s="116"/>
      <c r="GE50" s="116"/>
      <c r="GF50" s="116"/>
      <c r="GG50" s="116"/>
      <c r="GH50" s="116"/>
      <c r="GI50" s="116"/>
      <c r="GJ50" s="116"/>
      <c r="GK50" s="116"/>
      <c r="GL50" s="116"/>
      <c r="GM50" s="116"/>
      <c r="GN50" s="116"/>
      <c r="GO50" s="116"/>
      <c r="GP50" s="116"/>
      <c r="GQ50" s="116"/>
      <c r="GR50" s="116"/>
      <c r="GS50" s="116"/>
      <c r="GT50" s="116"/>
      <c r="GU50" s="116"/>
      <c r="GV50" s="116"/>
      <c r="GW50" s="116"/>
      <c r="GX50" s="116"/>
      <c r="GY50" s="116"/>
      <c r="GZ50" s="116"/>
      <c r="HA50" s="116"/>
      <c r="HB50" s="116"/>
      <c r="HC50" s="116"/>
      <c r="HD50" s="116"/>
      <c r="HE50" s="116"/>
      <c r="HF50" s="116"/>
      <c r="HG50" s="116"/>
      <c r="HH50" s="116"/>
      <c r="HI50" s="116"/>
      <c r="HJ50" s="116"/>
      <c r="HK50" s="116"/>
      <c r="HL50" s="116"/>
      <c r="HM50" s="116"/>
      <c r="HN50" s="116"/>
      <c r="HO50" s="116"/>
      <c r="HP50" s="116"/>
      <c r="HQ50" s="116"/>
      <c r="HR50" s="116"/>
      <c r="HS50" s="116"/>
      <c r="HT50" s="116"/>
      <c r="HU50" s="116"/>
      <c r="HV50" s="116"/>
      <c r="HW50" s="116"/>
      <c r="HX50" s="116"/>
      <c r="HY50" s="116"/>
      <c r="HZ50" s="116"/>
      <c r="IA50" s="116"/>
      <c r="IB50" s="116"/>
      <c r="IC50" s="116"/>
      <c r="ID50" s="116"/>
      <c r="IE50" s="116"/>
      <c r="IF50" s="116"/>
      <c r="IG50" s="116"/>
      <c r="IH50" s="116"/>
      <c r="II50" s="116"/>
      <c r="IJ50" s="116"/>
      <c r="IK50" s="116"/>
      <c r="IL50" s="116"/>
      <c r="IM50" s="116"/>
      <c r="IN50" s="116"/>
      <c r="IO50" s="116"/>
      <c r="IP50" s="116"/>
      <c r="IQ50" s="116"/>
      <c r="IR50" s="116"/>
      <c r="IS50" s="116"/>
      <c r="IT50" s="116"/>
    </row>
    <row r="51" s="2" customFormat="1" spans="1:254">
      <c r="A51" s="116"/>
      <c r="B51" s="116"/>
      <c r="C51" s="116"/>
      <c r="D51" s="116"/>
      <c r="E51" s="158"/>
      <c r="F51" s="158"/>
      <c r="G51" s="117"/>
      <c r="H51" s="118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  <c r="GT51" s="116"/>
      <c r="GU51" s="116"/>
      <c r="GV51" s="116"/>
      <c r="GW51" s="116"/>
      <c r="GX51" s="116"/>
      <c r="GY51" s="116"/>
      <c r="GZ51" s="116"/>
      <c r="HA51" s="116"/>
      <c r="HB51" s="116"/>
      <c r="HC51" s="116"/>
      <c r="HD51" s="116"/>
      <c r="HE51" s="116"/>
      <c r="HF51" s="116"/>
      <c r="HG51" s="116"/>
      <c r="HH51" s="116"/>
      <c r="HI51" s="116"/>
      <c r="HJ51" s="116"/>
      <c r="HK51" s="116"/>
      <c r="HL51" s="116"/>
      <c r="HM51" s="116"/>
      <c r="HN51" s="116"/>
      <c r="HO51" s="116"/>
      <c r="HP51" s="116"/>
      <c r="HQ51" s="116"/>
      <c r="HR51" s="116"/>
      <c r="HS51" s="116"/>
      <c r="HT51" s="116"/>
      <c r="HU51" s="116"/>
      <c r="HV51" s="116"/>
      <c r="HW51" s="116"/>
      <c r="HX51" s="116"/>
      <c r="HY51" s="116"/>
      <c r="HZ51" s="116"/>
      <c r="IA51" s="116"/>
      <c r="IB51" s="116"/>
      <c r="IC51" s="116"/>
      <c r="ID51" s="116"/>
      <c r="IE51" s="116"/>
      <c r="IF51" s="116"/>
      <c r="IG51" s="116"/>
      <c r="IH51" s="116"/>
      <c r="II51" s="116"/>
      <c r="IJ51" s="116"/>
      <c r="IK51" s="116"/>
      <c r="IL51" s="116"/>
      <c r="IM51" s="116"/>
      <c r="IN51" s="116"/>
      <c r="IO51" s="116"/>
      <c r="IP51" s="116"/>
      <c r="IQ51" s="116"/>
      <c r="IR51" s="116"/>
      <c r="IS51" s="116"/>
      <c r="IT51" s="116"/>
    </row>
    <row r="52" s="2" customFormat="1" spans="1:254">
      <c r="A52" s="116"/>
      <c r="B52" s="116"/>
      <c r="C52" s="116"/>
      <c r="D52" s="116"/>
      <c r="E52" s="158"/>
      <c r="F52" s="158"/>
      <c r="G52" s="117"/>
      <c r="H52" s="118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/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16"/>
      <c r="ID52" s="116"/>
      <c r="IE52" s="116"/>
      <c r="IF52" s="116"/>
      <c r="IG52" s="116"/>
      <c r="IH52" s="116"/>
      <c r="II52" s="116"/>
      <c r="IJ52" s="116"/>
      <c r="IK52" s="116"/>
      <c r="IL52" s="116"/>
      <c r="IM52" s="116"/>
      <c r="IN52" s="116"/>
      <c r="IO52" s="116"/>
      <c r="IP52" s="116"/>
      <c r="IQ52" s="116"/>
      <c r="IR52" s="116"/>
      <c r="IS52" s="116"/>
      <c r="IT52" s="116"/>
    </row>
    <row r="53" s="2" customFormat="1" spans="1:254">
      <c r="A53" s="116"/>
      <c r="B53" s="116"/>
      <c r="C53" s="116"/>
      <c r="D53" s="116"/>
      <c r="E53" s="158"/>
      <c r="F53" s="158"/>
      <c r="G53" s="117"/>
      <c r="H53" s="118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/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/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/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16"/>
      <c r="ID53" s="116"/>
      <c r="IE53" s="116"/>
      <c r="IF53" s="116"/>
      <c r="IG53" s="116"/>
      <c r="IH53" s="116"/>
      <c r="II53" s="116"/>
      <c r="IJ53" s="116"/>
      <c r="IK53" s="116"/>
      <c r="IL53" s="116"/>
      <c r="IM53" s="116"/>
      <c r="IN53" s="116"/>
      <c r="IO53" s="116"/>
      <c r="IP53" s="116"/>
      <c r="IQ53" s="116"/>
      <c r="IR53" s="116"/>
      <c r="IS53" s="116"/>
      <c r="IT53" s="116"/>
    </row>
    <row r="54" s="2" customFormat="1" spans="1:254">
      <c r="A54" s="116"/>
      <c r="B54" s="116"/>
      <c r="C54" s="116"/>
      <c r="D54" s="116"/>
      <c r="E54" s="158"/>
      <c r="F54" s="158"/>
      <c r="G54" s="117"/>
      <c r="H54" s="118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6"/>
      <c r="DS54" s="116"/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6"/>
      <c r="EH54" s="116"/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116"/>
      <c r="FK54" s="116"/>
      <c r="FL54" s="116"/>
      <c r="FM54" s="116"/>
      <c r="FN54" s="116"/>
      <c r="FO54" s="116"/>
      <c r="FP54" s="116"/>
      <c r="FQ54" s="116"/>
      <c r="FR54" s="116"/>
      <c r="FS54" s="116"/>
      <c r="FT54" s="116"/>
      <c r="FU54" s="116"/>
      <c r="FV54" s="116"/>
      <c r="FW54" s="116"/>
      <c r="FX54" s="116"/>
      <c r="FY54" s="116"/>
      <c r="FZ54" s="116"/>
      <c r="GA54" s="116"/>
      <c r="GB54" s="116"/>
      <c r="GC54" s="116"/>
      <c r="GD54" s="116"/>
      <c r="GE54" s="116"/>
      <c r="GF54" s="116"/>
      <c r="GG54" s="116"/>
      <c r="GH54" s="116"/>
      <c r="GI54" s="116"/>
      <c r="GJ54" s="116"/>
      <c r="GK54" s="116"/>
      <c r="GL54" s="116"/>
      <c r="GM54" s="116"/>
      <c r="GN54" s="116"/>
      <c r="GO54" s="116"/>
      <c r="GP54" s="116"/>
      <c r="GQ54" s="116"/>
      <c r="GR54" s="116"/>
      <c r="GS54" s="116"/>
      <c r="GT54" s="116"/>
      <c r="GU54" s="116"/>
      <c r="GV54" s="116"/>
      <c r="GW54" s="116"/>
      <c r="GX54" s="116"/>
      <c r="GY54" s="116"/>
      <c r="GZ54" s="116"/>
      <c r="HA54" s="116"/>
      <c r="HB54" s="116"/>
      <c r="HC54" s="116"/>
      <c r="HD54" s="116"/>
      <c r="HE54" s="116"/>
      <c r="HF54" s="116"/>
      <c r="HG54" s="116"/>
      <c r="HH54" s="116"/>
      <c r="HI54" s="116"/>
      <c r="HJ54" s="116"/>
      <c r="HK54" s="116"/>
      <c r="HL54" s="116"/>
      <c r="HM54" s="116"/>
      <c r="HN54" s="116"/>
      <c r="HO54" s="116"/>
      <c r="HP54" s="116"/>
      <c r="HQ54" s="116"/>
      <c r="HR54" s="116"/>
      <c r="HS54" s="116"/>
      <c r="HT54" s="116"/>
      <c r="HU54" s="116"/>
      <c r="HV54" s="116"/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  <c r="IG54" s="116"/>
      <c r="IH54" s="116"/>
      <c r="II54" s="116"/>
      <c r="IJ54" s="116"/>
      <c r="IK54" s="116"/>
      <c r="IL54" s="116"/>
      <c r="IM54" s="116"/>
      <c r="IN54" s="116"/>
      <c r="IO54" s="116"/>
      <c r="IP54" s="116"/>
      <c r="IQ54" s="116"/>
      <c r="IR54" s="116"/>
      <c r="IS54" s="116"/>
      <c r="IT54" s="116"/>
    </row>
    <row r="55" s="2" customFormat="1" spans="1:254">
      <c r="A55" s="116"/>
      <c r="B55" s="116"/>
      <c r="C55" s="116"/>
      <c r="D55" s="116"/>
      <c r="E55" s="158"/>
      <c r="F55" s="158"/>
      <c r="G55" s="117"/>
      <c r="H55" s="118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6"/>
      <c r="DR55" s="116"/>
      <c r="DS55" s="116"/>
      <c r="DT55" s="116"/>
      <c r="DU55" s="116"/>
      <c r="DV55" s="116"/>
      <c r="DW55" s="116"/>
      <c r="DX55" s="116"/>
      <c r="DY55" s="116"/>
      <c r="DZ55" s="116"/>
      <c r="EA55" s="116"/>
      <c r="EB55" s="116"/>
      <c r="EC55" s="116"/>
      <c r="ED55" s="116"/>
      <c r="EE55" s="116"/>
      <c r="EF55" s="116"/>
      <c r="EG55" s="116"/>
      <c r="EH55" s="116"/>
      <c r="EI55" s="116"/>
      <c r="EJ55" s="116"/>
      <c r="EK55" s="116"/>
      <c r="EL55" s="116"/>
      <c r="EM55" s="116"/>
      <c r="EN55" s="116"/>
      <c r="EO55" s="116"/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116"/>
      <c r="FK55" s="116"/>
      <c r="FL55" s="116"/>
      <c r="FM55" s="116"/>
      <c r="FN55" s="116"/>
      <c r="FO55" s="116"/>
      <c r="FP55" s="116"/>
      <c r="FQ55" s="116"/>
      <c r="FR55" s="116"/>
      <c r="FS55" s="116"/>
      <c r="FT55" s="116"/>
      <c r="FU55" s="116"/>
      <c r="FV55" s="116"/>
      <c r="FW55" s="116"/>
      <c r="FX55" s="116"/>
      <c r="FY55" s="116"/>
      <c r="FZ55" s="116"/>
      <c r="GA55" s="116"/>
      <c r="GB55" s="116"/>
      <c r="GC55" s="116"/>
      <c r="GD55" s="116"/>
      <c r="GE55" s="116"/>
      <c r="GF55" s="116"/>
      <c r="GG55" s="116"/>
      <c r="GH55" s="116"/>
      <c r="GI55" s="116"/>
      <c r="GJ55" s="116"/>
      <c r="GK55" s="116"/>
      <c r="GL55" s="116"/>
      <c r="GM55" s="116"/>
      <c r="GN55" s="116"/>
      <c r="GO55" s="116"/>
      <c r="GP55" s="116"/>
      <c r="GQ55" s="116"/>
      <c r="GR55" s="116"/>
      <c r="GS55" s="116"/>
      <c r="GT55" s="116"/>
      <c r="GU55" s="116"/>
      <c r="GV55" s="116"/>
      <c r="GW55" s="116"/>
      <c r="GX55" s="116"/>
      <c r="GY55" s="116"/>
      <c r="GZ55" s="116"/>
      <c r="HA55" s="116"/>
      <c r="HB55" s="116"/>
      <c r="HC55" s="116"/>
      <c r="HD55" s="116"/>
      <c r="HE55" s="116"/>
      <c r="HF55" s="116"/>
      <c r="HG55" s="116"/>
      <c r="HH55" s="116"/>
      <c r="HI55" s="116"/>
      <c r="HJ55" s="116"/>
      <c r="HK55" s="116"/>
      <c r="HL55" s="116"/>
      <c r="HM55" s="116"/>
      <c r="HN55" s="116"/>
      <c r="HO55" s="116"/>
      <c r="HP55" s="116"/>
      <c r="HQ55" s="116"/>
      <c r="HR55" s="116"/>
      <c r="HS55" s="116"/>
      <c r="HT55" s="116"/>
      <c r="HU55" s="116"/>
      <c r="HV55" s="116"/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  <c r="IG55" s="116"/>
      <c r="IH55" s="116"/>
      <c r="II55" s="116"/>
      <c r="IJ55" s="116"/>
      <c r="IK55" s="116"/>
      <c r="IL55" s="116"/>
      <c r="IM55" s="116"/>
      <c r="IN55" s="116"/>
      <c r="IO55" s="116"/>
      <c r="IP55" s="116"/>
      <c r="IQ55" s="116"/>
      <c r="IR55" s="116"/>
      <c r="IS55" s="116"/>
      <c r="IT55" s="116"/>
    </row>
    <row r="56" s="2" customFormat="1" spans="1:254">
      <c r="A56" s="116"/>
      <c r="B56" s="116"/>
      <c r="C56" s="116"/>
      <c r="D56" s="116"/>
      <c r="E56" s="158"/>
      <c r="F56" s="158"/>
      <c r="G56" s="117"/>
      <c r="H56" s="118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6"/>
      <c r="DY56" s="116"/>
      <c r="DZ56" s="116"/>
      <c r="EA56" s="116"/>
      <c r="EB56" s="116"/>
      <c r="EC56" s="116"/>
      <c r="ED56" s="116"/>
      <c r="EE56" s="116"/>
      <c r="EF56" s="116"/>
      <c r="EG56" s="116"/>
      <c r="EH56" s="116"/>
      <c r="EI56" s="116"/>
      <c r="EJ56" s="116"/>
      <c r="EK56" s="116"/>
      <c r="EL56" s="116"/>
      <c r="EM56" s="116"/>
      <c r="EN56" s="116"/>
      <c r="EO56" s="116"/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  <c r="FE56" s="116"/>
      <c r="FF56" s="116"/>
      <c r="FG56" s="116"/>
      <c r="FH56" s="116"/>
      <c r="FI56" s="116"/>
      <c r="FJ56" s="116"/>
      <c r="FK56" s="116"/>
      <c r="FL56" s="116"/>
      <c r="FM56" s="116"/>
      <c r="FN56" s="116"/>
      <c r="FO56" s="116"/>
      <c r="FP56" s="116"/>
      <c r="FQ56" s="116"/>
      <c r="FR56" s="116"/>
      <c r="FS56" s="116"/>
      <c r="FT56" s="116"/>
      <c r="FU56" s="116"/>
      <c r="FV56" s="116"/>
      <c r="FW56" s="116"/>
      <c r="FX56" s="116"/>
      <c r="FY56" s="116"/>
      <c r="FZ56" s="116"/>
      <c r="GA56" s="116"/>
      <c r="GB56" s="116"/>
      <c r="GC56" s="116"/>
      <c r="GD56" s="116"/>
      <c r="GE56" s="116"/>
      <c r="GF56" s="116"/>
      <c r="GG56" s="116"/>
      <c r="GH56" s="116"/>
      <c r="GI56" s="116"/>
      <c r="GJ56" s="116"/>
      <c r="GK56" s="116"/>
      <c r="GL56" s="116"/>
      <c r="GM56" s="116"/>
      <c r="GN56" s="116"/>
      <c r="GO56" s="116"/>
      <c r="GP56" s="116"/>
      <c r="GQ56" s="116"/>
      <c r="GR56" s="116"/>
      <c r="GS56" s="116"/>
      <c r="GT56" s="116"/>
      <c r="GU56" s="116"/>
      <c r="GV56" s="116"/>
      <c r="GW56" s="116"/>
      <c r="GX56" s="116"/>
      <c r="GY56" s="116"/>
      <c r="GZ56" s="116"/>
      <c r="HA56" s="116"/>
      <c r="HB56" s="116"/>
      <c r="HC56" s="116"/>
      <c r="HD56" s="116"/>
      <c r="HE56" s="116"/>
      <c r="HF56" s="116"/>
      <c r="HG56" s="116"/>
      <c r="HH56" s="116"/>
      <c r="HI56" s="116"/>
      <c r="HJ56" s="116"/>
      <c r="HK56" s="116"/>
      <c r="HL56" s="116"/>
      <c r="HM56" s="116"/>
      <c r="HN56" s="116"/>
      <c r="HO56" s="116"/>
      <c r="HP56" s="116"/>
      <c r="HQ56" s="116"/>
      <c r="HR56" s="116"/>
      <c r="HS56" s="116"/>
      <c r="HT56" s="116"/>
      <c r="HU56" s="116"/>
      <c r="HV56" s="116"/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  <c r="IG56" s="116"/>
      <c r="IH56" s="116"/>
      <c r="II56" s="116"/>
      <c r="IJ56" s="116"/>
      <c r="IK56" s="116"/>
      <c r="IL56" s="116"/>
      <c r="IM56" s="116"/>
      <c r="IN56" s="116"/>
      <c r="IO56" s="116"/>
      <c r="IP56" s="116"/>
      <c r="IQ56" s="116"/>
      <c r="IR56" s="116"/>
      <c r="IS56" s="116"/>
      <c r="IT56" s="116"/>
    </row>
    <row r="57" s="2" customFormat="1" spans="1:254">
      <c r="A57" s="116"/>
      <c r="B57" s="116"/>
      <c r="C57" s="116"/>
      <c r="D57" s="116"/>
      <c r="E57" s="158"/>
      <c r="F57" s="158"/>
      <c r="G57" s="117"/>
      <c r="H57" s="118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6"/>
      <c r="DR57" s="116"/>
      <c r="DS57" s="116"/>
      <c r="DT57" s="116"/>
      <c r="DU57" s="116"/>
      <c r="DV57" s="116"/>
      <c r="DW57" s="116"/>
      <c r="DX57" s="116"/>
      <c r="DY57" s="116"/>
      <c r="DZ57" s="116"/>
      <c r="EA57" s="116"/>
      <c r="EB57" s="116"/>
      <c r="EC57" s="116"/>
      <c r="ED57" s="116"/>
      <c r="EE57" s="116"/>
      <c r="EF57" s="116"/>
      <c r="EG57" s="116"/>
      <c r="EH57" s="116"/>
      <c r="EI57" s="116"/>
      <c r="EJ57" s="116"/>
      <c r="EK57" s="116"/>
      <c r="EL57" s="116"/>
      <c r="EM57" s="116"/>
      <c r="EN57" s="116"/>
      <c r="EO57" s="116"/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  <c r="FE57" s="116"/>
      <c r="FF57" s="116"/>
      <c r="FG57" s="116"/>
      <c r="FH57" s="116"/>
      <c r="FI57" s="116"/>
      <c r="FJ57" s="116"/>
      <c r="FK57" s="116"/>
      <c r="FL57" s="116"/>
      <c r="FM57" s="116"/>
      <c r="FN57" s="116"/>
      <c r="FO57" s="116"/>
      <c r="FP57" s="116"/>
      <c r="FQ57" s="116"/>
      <c r="FR57" s="116"/>
      <c r="FS57" s="116"/>
      <c r="FT57" s="116"/>
      <c r="FU57" s="116"/>
      <c r="FV57" s="116"/>
      <c r="FW57" s="116"/>
      <c r="FX57" s="116"/>
      <c r="FY57" s="116"/>
      <c r="FZ57" s="116"/>
      <c r="GA57" s="116"/>
      <c r="GB57" s="116"/>
      <c r="GC57" s="116"/>
      <c r="GD57" s="116"/>
      <c r="GE57" s="116"/>
      <c r="GF57" s="116"/>
      <c r="GG57" s="116"/>
      <c r="GH57" s="116"/>
      <c r="GI57" s="116"/>
      <c r="GJ57" s="116"/>
      <c r="GK57" s="116"/>
      <c r="GL57" s="116"/>
      <c r="GM57" s="116"/>
      <c r="GN57" s="116"/>
      <c r="GO57" s="116"/>
      <c r="GP57" s="116"/>
      <c r="GQ57" s="116"/>
      <c r="GR57" s="116"/>
      <c r="GS57" s="116"/>
      <c r="GT57" s="116"/>
      <c r="GU57" s="116"/>
      <c r="GV57" s="116"/>
      <c r="GW57" s="116"/>
      <c r="GX57" s="116"/>
      <c r="GY57" s="116"/>
      <c r="GZ57" s="116"/>
      <c r="HA57" s="116"/>
      <c r="HB57" s="116"/>
      <c r="HC57" s="116"/>
      <c r="HD57" s="116"/>
      <c r="HE57" s="116"/>
      <c r="HF57" s="116"/>
      <c r="HG57" s="116"/>
      <c r="HH57" s="116"/>
      <c r="HI57" s="116"/>
      <c r="HJ57" s="116"/>
      <c r="HK57" s="116"/>
      <c r="HL57" s="116"/>
      <c r="HM57" s="116"/>
      <c r="HN57" s="116"/>
      <c r="HO57" s="116"/>
      <c r="HP57" s="116"/>
      <c r="HQ57" s="116"/>
      <c r="HR57" s="116"/>
      <c r="HS57" s="116"/>
      <c r="HT57" s="116"/>
      <c r="HU57" s="116"/>
      <c r="HV57" s="116"/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  <c r="IG57" s="116"/>
      <c r="IH57" s="116"/>
      <c r="II57" s="116"/>
      <c r="IJ57" s="116"/>
      <c r="IK57" s="116"/>
      <c r="IL57" s="116"/>
      <c r="IM57" s="116"/>
      <c r="IN57" s="116"/>
      <c r="IO57" s="116"/>
      <c r="IP57" s="116"/>
      <c r="IQ57" s="116"/>
      <c r="IR57" s="116"/>
      <c r="IS57" s="116"/>
      <c r="IT57" s="116"/>
    </row>
    <row r="58" s="2" customFormat="1" spans="1:254">
      <c r="A58" s="116"/>
      <c r="B58" s="116"/>
      <c r="C58" s="116"/>
      <c r="D58" s="116"/>
      <c r="E58" s="158"/>
      <c r="F58" s="158"/>
      <c r="G58" s="117"/>
      <c r="H58" s="118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6"/>
      <c r="EF58" s="116"/>
      <c r="EG58" s="116"/>
      <c r="EH58" s="116"/>
      <c r="EI58" s="116"/>
      <c r="EJ58" s="116"/>
      <c r="EK58" s="116"/>
      <c r="EL58" s="116"/>
      <c r="EM58" s="116"/>
      <c r="EN58" s="116"/>
      <c r="EO58" s="116"/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  <c r="FE58" s="116"/>
      <c r="FF58" s="116"/>
      <c r="FG58" s="116"/>
      <c r="FH58" s="116"/>
      <c r="FI58" s="116"/>
      <c r="FJ58" s="116"/>
      <c r="FK58" s="116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6"/>
      <c r="GJ58" s="116"/>
      <c r="GK58" s="116"/>
      <c r="GL58" s="116"/>
      <c r="GM58" s="116"/>
      <c r="GN58" s="116"/>
      <c r="GO58" s="116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6"/>
      <c r="HB58" s="116"/>
      <c r="HC58" s="116"/>
      <c r="HD58" s="116"/>
      <c r="HE58" s="116"/>
      <c r="HF58" s="116"/>
      <c r="HG58" s="116"/>
      <c r="HH58" s="116"/>
      <c r="HI58" s="116"/>
      <c r="HJ58" s="116"/>
      <c r="HK58" s="116"/>
      <c r="HL58" s="116"/>
      <c r="HM58" s="116"/>
      <c r="HN58" s="116"/>
      <c r="HO58" s="116"/>
      <c r="HP58" s="116"/>
      <c r="HQ58" s="116"/>
      <c r="HR58" s="116"/>
      <c r="HS58" s="116"/>
      <c r="HT58" s="116"/>
      <c r="HU58" s="116"/>
      <c r="HV58" s="116"/>
      <c r="HW58" s="116"/>
      <c r="HX58" s="116"/>
      <c r="HY58" s="116"/>
      <c r="HZ58" s="116"/>
      <c r="IA58" s="116"/>
      <c r="IB58" s="116"/>
      <c r="IC58" s="116"/>
      <c r="ID58" s="116"/>
      <c r="IE58" s="116"/>
      <c r="IF58" s="116"/>
      <c r="IG58" s="116"/>
      <c r="IH58" s="116"/>
      <c r="II58" s="116"/>
      <c r="IJ58" s="116"/>
      <c r="IK58" s="116"/>
      <c r="IL58" s="116"/>
      <c r="IM58" s="116"/>
      <c r="IN58" s="116"/>
      <c r="IO58" s="116"/>
      <c r="IP58" s="116"/>
      <c r="IQ58" s="116"/>
      <c r="IR58" s="116"/>
      <c r="IS58" s="116"/>
      <c r="IT58" s="116"/>
    </row>
    <row r="59" s="2" customFormat="1" spans="1:254">
      <c r="A59" s="116"/>
      <c r="B59" s="116"/>
      <c r="C59" s="116"/>
      <c r="D59" s="116"/>
      <c r="E59" s="158"/>
      <c r="F59" s="158"/>
      <c r="G59" s="117"/>
      <c r="H59" s="118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  <c r="GZ59" s="116"/>
      <c r="HA59" s="116"/>
      <c r="HB59" s="116"/>
      <c r="HC59" s="116"/>
      <c r="HD59" s="116"/>
      <c r="HE59" s="116"/>
      <c r="HF59" s="116"/>
      <c r="HG59" s="116"/>
      <c r="HH59" s="116"/>
      <c r="HI59" s="116"/>
      <c r="HJ59" s="116"/>
      <c r="HK59" s="116"/>
      <c r="HL59" s="116"/>
      <c r="HM59" s="116"/>
      <c r="HN59" s="116"/>
      <c r="HO59" s="116"/>
      <c r="HP59" s="116"/>
      <c r="HQ59" s="116"/>
      <c r="HR59" s="116"/>
      <c r="HS59" s="116"/>
      <c r="HT59" s="116"/>
      <c r="HU59" s="116"/>
      <c r="HV59" s="116"/>
      <c r="HW59" s="116"/>
      <c r="HX59" s="116"/>
      <c r="HY59" s="116"/>
      <c r="HZ59" s="116"/>
      <c r="IA59" s="116"/>
      <c r="IB59" s="116"/>
      <c r="IC59" s="116"/>
      <c r="ID59" s="116"/>
      <c r="IE59" s="116"/>
      <c r="IF59" s="116"/>
      <c r="IG59" s="116"/>
      <c r="IH59" s="116"/>
      <c r="II59" s="116"/>
      <c r="IJ59" s="116"/>
      <c r="IK59" s="116"/>
      <c r="IL59" s="116"/>
      <c r="IM59" s="116"/>
      <c r="IN59" s="116"/>
      <c r="IO59" s="116"/>
      <c r="IP59" s="116"/>
      <c r="IQ59" s="116"/>
      <c r="IR59" s="116"/>
      <c r="IS59" s="116"/>
      <c r="IT59" s="116"/>
    </row>
    <row r="60" s="2" customFormat="1" spans="1:254">
      <c r="A60" s="116"/>
      <c r="B60" s="116"/>
      <c r="C60" s="116"/>
      <c r="D60" s="116"/>
      <c r="E60" s="158"/>
      <c r="F60" s="158"/>
      <c r="G60" s="117"/>
      <c r="H60" s="118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  <c r="DK60" s="116"/>
      <c r="DL60" s="116"/>
      <c r="DM60" s="116"/>
      <c r="DN60" s="116"/>
      <c r="DO60" s="116"/>
      <c r="DP60" s="116"/>
      <c r="DQ60" s="116"/>
      <c r="DR60" s="116"/>
      <c r="DS60" s="116"/>
      <c r="DT60" s="116"/>
      <c r="DU60" s="116"/>
      <c r="DV60" s="116"/>
      <c r="DW60" s="116"/>
      <c r="DX60" s="116"/>
      <c r="DY60" s="116"/>
      <c r="DZ60" s="116"/>
      <c r="EA60" s="116"/>
      <c r="EB60" s="116"/>
      <c r="EC60" s="116"/>
      <c r="ED60" s="116"/>
      <c r="EE60" s="116"/>
      <c r="EF60" s="116"/>
      <c r="EG60" s="116"/>
      <c r="EH60" s="116"/>
      <c r="EI60" s="116"/>
      <c r="EJ60" s="116"/>
      <c r="EK60" s="116"/>
      <c r="EL60" s="116"/>
      <c r="EM60" s="116"/>
      <c r="EN60" s="116"/>
      <c r="EO60" s="116"/>
      <c r="EP60" s="116"/>
      <c r="EQ60" s="116"/>
      <c r="ER60" s="116"/>
      <c r="ES60" s="116"/>
      <c r="ET60" s="116"/>
      <c r="EU60" s="116"/>
      <c r="EV60" s="116"/>
      <c r="EW60" s="116"/>
      <c r="EX60" s="116"/>
      <c r="EY60" s="116"/>
      <c r="EZ60" s="116"/>
      <c r="FA60" s="116"/>
      <c r="FB60" s="116"/>
      <c r="FC60" s="116"/>
      <c r="FD60" s="116"/>
      <c r="FE60" s="116"/>
      <c r="FF60" s="116"/>
      <c r="FG60" s="116"/>
      <c r="FH60" s="116"/>
      <c r="FI60" s="116"/>
      <c r="FJ60" s="116"/>
      <c r="FK60" s="116"/>
      <c r="FL60" s="116"/>
      <c r="FM60" s="116"/>
      <c r="FN60" s="116"/>
      <c r="FO60" s="116"/>
      <c r="FP60" s="116"/>
      <c r="FQ60" s="116"/>
      <c r="FR60" s="116"/>
      <c r="FS60" s="116"/>
      <c r="FT60" s="116"/>
      <c r="FU60" s="116"/>
      <c r="FV60" s="116"/>
      <c r="FW60" s="116"/>
      <c r="FX60" s="116"/>
      <c r="FY60" s="116"/>
      <c r="FZ60" s="116"/>
      <c r="GA60" s="116"/>
      <c r="GB60" s="116"/>
      <c r="GC60" s="116"/>
      <c r="GD60" s="116"/>
      <c r="GE60" s="116"/>
      <c r="GF60" s="116"/>
      <c r="GG60" s="116"/>
      <c r="GH60" s="116"/>
      <c r="GI60" s="116"/>
      <c r="GJ60" s="116"/>
      <c r="GK60" s="116"/>
      <c r="GL60" s="116"/>
      <c r="GM60" s="116"/>
      <c r="GN60" s="116"/>
      <c r="GO60" s="116"/>
      <c r="GP60" s="116"/>
      <c r="GQ60" s="116"/>
      <c r="GR60" s="116"/>
      <c r="GS60" s="116"/>
      <c r="GT60" s="116"/>
      <c r="GU60" s="116"/>
      <c r="GV60" s="116"/>
      <c r="GW60" s="116"/>
      <c r="GX60" s="116"/>
      <c r="GY60" s="116"/>
      <c r="GZ60" s="116"/>
      <c r="HA60" s="116"/>
      <c r="HB60" s="116"/>
      <c r="HC60" s="116"/>
      <c r="HD60" s="116"/>
      <c r="HE60" s="116"/>
      <c r="HF60" s="116"/>
      <c r="HG60" s="116"/>
      <c r="HH60" s="116"/>
      <c r="HI60" s="116"/>
      <c r="HJ60" s="116"/>
      <c r="HK60" s="116"/>
      <c r="HL60" s="116"/>
      <c r="HM60" s="116"/>
      <c r="HN60" s="116"/>
      <c r="HO60" s="116"/>
      <c r="HP60" s="116"/>
      <c r="HQ60" s="116"/>
      <c r="HR60" s="116"/>
      <c r="HS60" s="116"/>
      <c r="HT60" s="116"/>
      <c r="HU60" s="116"/>
      <c r="HV60" s="116"/>
      <c r="HW60" s="116"/>
      <c r="HX60" s="116"/>
      <c r="HY60" s="116"/>
      <c r="HZ60" s="116"/>
      <c r="IA60" s="116"/>
      <c r="IB60" s="116"/>
      <c r="IC60" s="116"/>
      <c r="ID60" s="116"/>
      <c r="IE60" s="116"/>
      <c r="IF60" s="116"/>
      <c r="IG60" s="116"/>
      <c r="IH60" s="116"/>
      <c r="II60" s="116"/>
      <c r="IJ60" s="116"/>
      <c r="IK60" s="116"/>
      <c r="IL60" s="116"/>
      <c r="IM60" s="116"/>
      <c r="IN60" s="116"/>
      <c r="IO60" s="116"/>
      <c r="IP60" s="116"/>
      <c r="IQ60" s="116"/>
      <c r="IR60" s="116"/>
      <c r="IS60" s="116"/>
      <c r="IT60" s="116"/>
    </row>
    <row r="61" s="2" customFormat="1" spans="1:254">
      <c r="A61" s="116"/>
      <c r="B61" s="116"/>
      <c r="C61" s="116"/>
      <c r="D61" s="116"/>
      <c r="E61" s="158"/>
      <c r="F61" s="158"/>
      <c r="G61" s="117"/>
      <c r="H61" s="118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  <c r="DK61" s="116"/>
      <c r="DL61" s="116"/>
      <c r="DM61" s="116"/>
      <c r="DN61" s="116"/>
      <c r="DO61" s="116"/>
      <c r="DP61" s="116"/>
      <c r="DQ61" s="116"/>
      <c r="DR61" s="116"/>
      <c r="DS61" s="116"/>
      <c r="DT61" s="116"/>
      <c r="DU61" s="116"/>
      <c r="DV61" s="116"/>
      <c r="DW61" s="116"/>
      <c r="DX61" s="116"/>
      <c r="DY61" s="116"/>
      <c r="DZ61" s="116"/>
      <c r="EA61" s="116"/>
      <c r="EB61" s="116"/>
      <c r="EC61" s="116"/>
      <c r="ED61" s="116"/>
      <c r="EE61" s="116"/>
      <c r="EF61" s="116"/>
      <c r="EG61" s="116"/>
      <c r="EH61" s="116"/>
      <c r="EI61" s="116"/>
      <c r="EJ61" s="116"/>
      <c r="EK61" s="116"/>
      <c r="EL61" s="116"/>
      <c r="EM61" s="116"/>
      <c r="EN61" s="116"/>
      <c r="EO61" s="116"/>
      <c r="EP61" s="116"/>
      <c r="EQ61" s="116"/>
      <c r="ER61" s="116"/>
      <c r="ES61" s="116"/>
      <c r="ET61" s="116"/>
      <c r="EU61" s="116"/>
      <c r="EV61" s="116"/>
      <c r="EW61" s="116"/>
      <c r="EX61" s="116"/>
      <c r="EY61" s="116"/>
      <c r="EZ61" s="116"/>
      <c r="FA61" s="116"/>
      <c r="FB61" s="116"/>
      <c r="FC61" s="116"/>
      <c r="FD61" s="116"/>
      <c r="FE61" s="116"/>
      <c r="FF61" s="116"/>
      <c r="FG61" s="116"/>
      <c r="FH61" s="116"/>
      <c r="FI61" s="116"/>
      <c r="FJ61" s="116"/>
      <c r="FK61" s="116"/>
      <c r="FL61" s="116"/>
      <c r="FM61" s="116"/>
      <c r="FN61" s="116"/>
      <c r="FO61" s="116"/>
      <c r="FP61" s="116"/>
      <c r="FQ61" s="116"/>
      <c r="FR61" s="116"/>
      <c r="FS61" s="116"/>
      <c r="FT61" s="116"/>
      <c r="FU61" s="116"/>
      <c r="FV61" s="116"/>
      <c r="FW61" s="116"/>
      <c r="FX61" s="116"/>
      <c r="FY61" s="116"/>
      <c r="FZ61" s="116"/>
      <c r="GA61" s="116"/>
      <c r="GB61" s="116"/>
      <c r="GC61" s="116"/>
      <c r="GD61" s="116"/>
      <c r="GE61" s="116"/>
      <c r="GF61" s="116"/>
      <c r="GG61" s="116"/>
      <c r="GH61" s="116"/>
      <c r="GI61" s="116"/>
      <c r="GJ61" s="116"/>
      <c r="GK61" s="116"/>
      <c r="GL61" s="116"/>
      <c r="GM61" s="116"/>
      <c r="GN61" s="116"/>
      <c r="GO61" s="116"/>
      <c r="GP61" s="116"/>
      <c r="GQ61" s="116"/>
      <c r="GR61" s="116"/>
      <c r="GS61" s="116"/>
      <c r="GT61" s="116"/>
      <c r="GU61" s="116"/>
      <c r="GV61" s="116"/>
      <c r="GW61" s="116"/>
      <c r="GX61" s="116"/>
      <c r="GY61" s="116"/>
      <c r="GZ61" s="116"/>
      <c r="HA61" s="116"/>
      <c r="HB61" s="116"/>
      <c r="HC61" s="116"/>
      <c r="HD61" s="116"/>
      <c r="HE61" s="116"/>
      <c r="HF61" s="116"/>
      <c r="HG61" s="116"/>
      <c r="HH61" s="116"/>
      <c r="HI61" s="116"/>
      <c r="HJ61" s="116"/>
      <c r="HK61" s="116"/>
      <c r="HL61" s="116"/>
      <c r="HM61" s="116"/>
      <c r="HN61" s="116"/>
      <c r="HO61" s="116"/>
      <c r="HP61" s="116"/>
      <c r="HQ61" s="116"/>
      <c r="HR61" s="116"/>
      <c r="HS61" s="116"/>
      <c r="HT61" s="116"/>
      <c r="HU61" s="116"/>
      <c r="HV61" s="116"/>
      <c r="HW61" s="116"/>
      <c r="HX61" s="116"/>
      <c r="HY61" s="116"/>
      <c r="HZ61" s="116"/>
      <c r="IA61" s="116"/>
      <c r="IB61" s="116"/>
      <c r="IC61" s="116"/>
      <c r="ID61" s="116"/>
      <c r="IE61" s="116"/>
      <c r="IF61" s="116"/>
      <c r="IG61" s="116"/>
      <c r="IH61" s="116"/>
      <c r="II61" s="116"/>
      <c r="IJ61" s="116"/>
      <c r="IK61" s="116"/>
      <c r="IL61" s="116"/>
      <c r="IM61" s="116"/>
      <c r="IN61" s="116"/>
      <c r="IO61" s="116"/>
      <c r="IP61" s="116"/>
      <c r="IQ61" s="116"/>
      <c r="IR61" s="116"/>
      <c r="IS61" s="116"/>
      <c r="IT61" s="116"/>
    </row>
    <row r="62" s="2" customFormat="1" spans="1:254">
      <c r="A62" s="116"/>
      <c r="B62" s="116"/>
      <c r="C62" s="116"/>
      <c r="D62" s="116"/>
      <c r="E62" s="158"/>
      <c r="F62" s="158"/>
      <c r="G62" s="117"/>
      <c r="H62" s="118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  <c r="DK62" s="116"/>
      <c r="DL62" s="116"/>
      <c r="DM62" s="116"/>
      <c r="DN62" s="116"/>
      <c r="DO62" s="116"/>
      <c r="DP62" s="116"/>
      <c r="DQ62" s="116"/>
      <c r="DR62" s="116"/>
      <c r="DS62" s="116"/>
      <c r="DT62" s="116"/>
      <c r="DU62" s="116"/>
      <c r="DV62" s="116"/>
      <c r="DW62" s="116"/>
      <c r="DX62" s="116"/>
      <c r="DY62" s="116"/>
      <c r="DZ62" s="116"/>
      <c r="EA62" s="116"/>
      <c r="EB62" s="116"/>
      <c r="EC62" s="116"/>
      <c r="ED62" s="116"/>
      <c r="EE62" s="116"/>
      <c r="EF62" s="116"/>
      <c r="EG62" s="116"/>
      <c r="EH62" s="116"/>
      <c r="EI62" s="116"/>
      <c r="EJ62" s="116"/>
      <c r="EK62" s="116"/>
      <c r="EL62" s="116"/>
      <c r="EM62" s="116"/>
      <c r="EN62" s="116"/>
      <c r="EO62" s="116"/>
      <c r="EP62" s="116"/>
      <c r="EQ62" s="116"/>
      <c r="ER62" s="116"/>
      <c r="ES62" s="116"/>
      <c r="ET62" s="116"/>
      <c r="EU62" s="116"/>
      <c r="EV62" s="116"/>
      <c r="EW62" s="116"/>
      <c r="EX62" s="116"/>
      <c r="EY62" s="116"/>
      <c r="EZ62" s="116"/>
      <c r="FA62" s="116"/>
      <c r="FB62" s="116"/>
      <c r="FC62" s="116"/>
      <c r="FD62" s="116"/>
      <c r="FE62" s="116"/>
      <c r="FF62" s="116"/>
      <c r="FG62" s="116"/>
      <c r="FH62" s="116"/>
      <c r="FI62" s="116"/>
      <c r="FJ62" s="116"/>
      <c r="FK62" s="116"/>
      <c r="FL62" s="116"/>
      <c r="FM62" s="116"/>
      <c r="FN62" s="116"/>
      <c r="FO62" s="116"/>
      <c r="FP62" s="116"/>
      <c r="FQ62" s="116"/>
      <c r="FR62" s="116"/>
      <c r="FS62" s="116"/>
      <c r="FT62" s="116"/>
      <c r="FU62" s="116"/>
      <c r="FV62" s="116"/>
      <c r="FW62" s="116"/>
      <c r="FX62" s="116"/>
      <c r="FY62" s="116"/>
      <c r="FZ62" s="116"/>
      <c r="GA62" s="116"/>
      <c r="GB62" s="116"/>
      <c r="GC62" s="116"/>
      <c r="GD62" s="116"/>
      <c r="GE62" s="116"/>
      <c r="GF62" s="116"/>
      <c r="GG62" s="116"/>
      <c r="GH62" s="116"/>
      <c r="GI62" s="116"/>
      <c r="GJ62" s="116"/>
      <c r="GK62" s="116"/>
      <c r="GL62" s="116"/>
      <c r="GM62" s="116"/>
      <c r="GN62" s="116"/>
      <c r="GO62" s="116"/>
      <c r="GP62" s="116"/>
      <c r="GQ62" s="116"/>
      <c r="GR62" s="116"/>
      <c r="GS62" s="116"/>
      <c r="GT62" s="116"/>
      <c r="GU62" s="116"/>
      <c r="GV62" s="116"/>
      <c r="GW62" s="116"/>
      <c r="GX62" s="116"/>
      <c r="GY62" s="116"/>
      <c r="GZ62" s="116"/>
      <c r="HA62" s="116"/>
      <c r="HB62" s="116"/>
      <c r="HC62" s="116"/>
      <c r="HD62" s="116"/>
      <c r="HE62" s="116"/>
      <c r="HF62" s="116"/>
      <c r="HG62" s="116"/>
      <c r="HH62" s="116"/>
      <c r="HI62" s="116"/>
      <c r="HJ62" s="116"/>
      <c r="HK62" s="116"/>
      <c r="HL62" s="116"/>
      <c r="HM62" s="116"/>
      <c r="HN62" s="116"/>
      <c r="HO62" s="116"/>
      <c r="HP62" s="116"/>
      <c r="HQ62" s="116"/>
      <c r="HR62" s="116"/>
      <c r="HS62" s="116"/>
      <c r="HT62" s="116"/>
      <c r="HU62" s="116"/>
      <c r="HV62" s="116"/>
      <c r="HW62" s="116"/>
      <c r="HX62" s="116"/>
      <c r="HY62" s="116"/>
      <c r="HZ62" s="116"/>
      <c r="IA62" s="116"/>
      <c r="IB62" s="116"/>
      <c r="IC62" s="116"/>
      <c r="ID62" s="116"/>
      <c r="IE62" s="116"/>
      <c r="IF62" s="116"/>
      <c r="IG62" s="116"/>
      <c r="IH62" s="116"/>
      <c r="II62" s="116"/>
      <c r="IJ62" s="116"/>
      <c r="IK62" s="116"/>
      <c r="IL62" s="116"/>
      <c r="IM62" s="116"/>
      <c r="IN62" s="116"/>
      <c r="IO62" s="116"/>
      <c r="IP62" s="116"/>
      <c r="IQ62" s="116"/>
      <c r="IR62" s="116"/>
      <c r="IS62" s="116"/>
      <c r="IT62" s="116"/>
    </row>
    <row r="63" s="2" customFormat="1" spans="1:254">
      <c r="A63" s="116"/>
      <c r="B63" s="116"/>
      <c r="C63" s="116"/>
      <c r="D63" s="116"/>
      <c r="E63" s="158"/>
      <c r="F63" s="158"/>
      <c r="G63" s="117"/>
      <c r="H63" s="118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  <c r="DK63" s="116"/>
      <c r="DL63" s="116"/>
      <c r="DM63" s="116"/>
      <c r="DN63" s="116"/>
      <c r="DO63" s="116"/>
      <c r="DP63" s="116"/>
      <c r="DQ63" s="116"/>
      <c r="DR63" s="116"/>
      <c r="DS63" s="116"/>
      <c r="DT63" s="116"/>
      <c r="DU63" s="116"/>
      <c r="DV63" s="116"/>
      <c r="DW63" s="116"/>
      <c r="DX63" s="116"/>
      <c r="DY63" s="116"/>
      <c r="DZ63" s="116"/>
      <c r="EA63" s="116"/>
      <c r="EB63" s="116"/>
      <c r="EC63" s="116"/>
      <c r="ED63" s="116"/>
      <c r="EE63" s="116"/>
      <c r="EF63" s="116"/>
      <c r="EG63" s="116"/>
      <c r="EH63" s="116"/>
      <c r="EI63" s="116"/>
      <c r="EJ63" s="116"/>
      <c r="EK63" s="116"/>
      <c r="EL63" s="116"/>
      <c r="EM63" s="116"/>
      <c r="EN63" s="116"/>
      <c r="EO63" s="116"/>
      <c r="EP63" s="116"/>
      <c r="EQ63" s="116"/>
      <c r="ER63" s="116"/>
      <c r="ES63" s="116"/>
      <c r="ET63" s="116"/>
      <c r="EU63" s="116"/>
      <c r="EV63" s="116"/>
      <c r="EW63" s="116"/>
      <c r="EX63" s="116"/>
      <c r="EY63" s="116"/>
      <c r="EZ63" s="116"/>
      <c r="FA63" s="116"/>
      <c r="FB63" s="116"/>
      <c r="FC63" s="116"/>
      <c r="FD63" s="116"/>
      <c r="FE63" s="116"/>
      <c r="FF63" s="116"/>
      <c r="FG63" s="116"/>
      <c r="FH63" s="116"/>
      <c r="FI63" s="116"/>
      <c r="FJ63" s="116"/>
      <c r="FK63" s="116"/>
      <c r="FL63" s="116"/>
      <c r="FM63" s="116"/>
      <c r="FN63" s="116"/>
      <c r="FO63" s="116"/>
      <c r="FP63" s="116"/>
      <c r="FQ63" s="116"/>
      <c r="FR63" s="116"/>
      <c r="FS63" s="116"/>
      <c r="FT63" s="116"/>
      <c r="FU63" s="116"/>
      <c r="FV63" s="116"/>
      <c r="FW63" s="116"/>
      <c r="FX63" s="116"/>
      <c r="FY63" s="116"/>
      <c r="FZ63" s="116"/>
      <c r="GA63" s="116"/>
      <c r="GB63" s="116"/>
      <c r="GC63" s="116"/>
      <c r="GD63" s="116"/>
      <c r="GE63" s="116"/>
      <c r="GF63" s="116"/>
      <c r="GG63" s="116"/>
      <c r="GH63" s="116"/>
      <c r="GI63" s="116"/>
      <c r="GJ63" s="116"/>
      <c r="GK63" s="116"/>
      <c r="GL63" s="116"/>
      <c r="GM63" s="116"/>
      <c r="GN63" s="116"/>
      <c r="GO63" s="116"/>
      <c r="GP63" s="116"/>
      <c r="GQ63" s="116"/>
      <c r="GR63" s="116"/>
      <c r="GS63" s="116"/>
      <c r="GT63" s="116"/>
      <c r="GU63" s="116"/>
      <c r="GV63" s="116"/>
      <c r="GW63" s="116"/>
      <c r="GX63" s="116"/>
      <c r="GY63" s="116"/>
      <c r="GZ63" s="116"/>
      <c r="HA63" s="116"/>
      <c r="HB63" s="116"/>
      <c r="HC63" s="116"/>
      <c r="HD63" s="116"/>
      <c r="HE63" s="116"/>
      <c r="HF63" s="116"/>
      <c r="HG63" s="116"/>
      <c r="HH63" s="116"/>
      <c r="HI63" s="116"/>
      <c r="HJ63" s="116"/>
      <c r="HK63" s="116"/>
      <c r="HL63" s="116"/>
      <c r="HM63" s="116"/>
      <c r="HN63" s="116"/>
      <c r="HO63" s="116"/>
      <c r="HP63" s="116"/>
      <c r="HQ63" s="116"/>
      <c r="HR63" s="116"/>
      <c r="HS63" s="116"/>
      <c r="HT63" s="116"/>
      <c r="HU63" s="116"/>
      <c r="HV63" s="116"/>
      <c r="HW63" s="116"/>
      <c r="HX63" s="116"/>
      <c r="HY63" s="116"/>
      <c r="HZ63" s="116"/>
      <c r="IA63" s="116"/>
      <c r="IB63" s="116"/>
      <c r="IC63" s="116"/>
      <c r="ID63" s="116"/>
      <c r="IE63" s="116"/>
      <c r="IF63" s="116"/>
      <c r="IG63" s="116"/>
      <c r="IH63" s="116"/>
      <c r="II63" s="116"/>
      <c r="IJ63" s="116"/>
      <c r="IK63" s="116"/>
      <c r="IL63" s="116"/>
      <c r="IM63" s="116"/>
      <c r="IN63" s="116"/>
      <c r="IO63" s="116"/>
      <c r="IP63" s="116"/>
      <c r="IQ63" s="116"/>
      <c r="IR63" s="116"/>
      <c r="IS63" s="116"/>
      <c r="IT63" s="116"/>
    </row>
    <row r="64" s="2" customFormat="1" spans="1:254">
      <c r="A64" s="116"/>
      <c r="B64" s="116"/>
      <c r="C64" s="116"/>
      <c r="D64" s="116"/>
      <c r="E64" s="158"/>
      <c r="F64" s="158"/>
      <c r="G64" s="117"/>
      <c r="H64" s="118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  <c r="DK64" s="116"/>
      <c r="DL64" s="116"/>
      <c r="DM64" s="116"/>
      <c r="DN64" s="116"/>
      <c r="DO64" s="116"/>
      <c r="DP64" s="116"/>
      <c r="DQ64" s="116"/>
      <c r="DR64" s="116"/>
      <c r="DS64" s="116"/>
      <c r="DT64" s="116"/>
      <c r="DU64" s="116"/>
      <c r="DV64" s="116"/>
      <c r="DW64" s="116"/>
      <c r="DX64" s="116"/>
      <c r="DY64" s="116"/>
      <c r="DZ64" s="116"/>
      <c r="EA64" s="116"/>
      <c r="EB64" s="116"/>
      <c r="EC64" s="116"/>
      <c r="ED64" s="116"/>
      <c r="EE64" s="116"/>
      <c r="EF64" s="116"/>
      <c r="EG64" s="116"/>
      <c r="EH64" s="116"/>
      <c r="EI64" s="116"/>
      <c r="EJ64" s="116"/>
      <c r="EK64" s="116"/>
      <c r="EL64" s="116"/>
      <c r="EM64" s="116"/>
      <c r="EN64" s="116"/>
      <c r="EO64" s="116"/>
      <c r="EP64" s="116"/>
      <c r="EQ64" s="116"/>
      <c r="ER64" s="116"/>
      <c r="ES64" s="116"/>
      <c r="ET64" s="116"/>
      <c r="EU64" s="116"/>
      <c r="EV64" s="116"/>
      <c r="EW64" s="116"/>
      <c r="EX64" s="116"/>
      <c r="EY64" s="116"/>
      <c r="EZ64" s="116"/>
      <c r="FA64" s="116"/>
      <c r="FB64" s="116"/>
      <c r="FC64" s="116"/>
      <c r="FD64" s="116"/>
      <c r="FE64" s="116"/>
      <c r="FF64" s="116"/>
      <c r="FG64" s="116"/>
      <c r="FH64" s="116"/>
      <c r="FI64" s="116"/>
      <c r="FJ64" s="116"/>
      <c r="FK64" s="116"/>
      <c r="FL64" s="116"/>
      <c r="FM64" s="116"/>
      <c r="FN64" s="116"/>
      <c r="FO64" s="116"/>
      <c r="FP64" s="116"/>
      <c r="FQ64" s="116"/>
      <c r="FR64" s="116"/>
      <c r="FS64" s="116"/>
      <c r="FT64" s="116"/>
      <c r="FU64" s="116"/>
      <c r="FV64" s="116"/>
      <c r="FW64" s="116"/>
      <c r="FX64" s="116"/>
      <c r="FY64" s="116"/>
      <c r="FZ64" s="116"/>
      <c r="GA64" s="116"/>
      <c r="GB64" s="116"/>
      <c r="GC64" s="116"/>
      <c r="GD64" s="116"/>
      <c r="GE64" s="116"/>
      <c r="GF64" s="116"/>
      <c r="GG64" s="116"/>
      <c r="GH64" s="116"/>
      <c r="GI64" s="116"/>
      <c r="GJ64" s="116"/>
      <c r="GK64" s="116"/>
      <c r="GL64" s="116"/>
      <c r="GM64" s="116"/>
      <c r="GN64" s="116"/>
      <c r="GO64" s="116"/>
      <c r="GP64" s="116"/>
      <c r="GQ64" s="116"/>
      <c r="GR64" s="116"/>
      <c r="GS64" s="116"/>
      <c r="GT64" s="116"/>
      <c r="GU64" s="116"/>
      <c r="GV64" s="116"/>
      <c r="GW64" s="116"/>
      <c r="GX64" s="116"/>
      <c r="GY64" s="116"/>
      <c r="GZ64" s="116"/>
      <c r="HA64" s="116"/>
      <c r="HB64" s="116"/>
      <c r="HC64" s="116"/>
      <c r="HD64" s="116"/>
      <c r="HE64" s="116"/>
      <c r="HF64" s="116"/>
      <c r="HG64" s="116"/>
      <c r="HH64" s="116"/>
      <c r="HI64" s="116"/>
      <c r="HJ64" s="116"/>
      <c r="HK64" s="116"/>
      <c r="HL64" s="116"/>
      <c r="HM64" s="116"/>
      <c r="HN64" s="116"/>
      <c r="HO64" s="116"/>
      <c r="HP64" s="116"/>
      <c r="HQ64" s="116"/>
      <c r="HR64" s="116"/>
      <c r="HS64" s="116"/>
      <c r="HT64" s="116"/>
      <c r="HU64" s="116"/>
      <c r="HV64" s="116"/>
      <c r="HW64" s="116"/>
      <c r="HX64" s="116"/>
      <c r="HY64" s="116"/>
      <c r="HZ64" s="116"/>
      <c r="IA64" s="116"/>
      <c r="IB64" s="116"/>
      <c r="IC64" s="116"/>
      <c r="ID64" s="116"/>
      <c r="IE64" s="116"/>
      <c r="IF64" s="116"/>
      <c r="IG64" s="116"/>
      <c r="IH64" s="116"/>
      <c r="II64" s="116"/>
      <c r="IJ64" s="116"/>
      <c r="IK64" s="116"/>
      <c r="IL64" s="116"/>
      <c r="IM64" s="116"/>
      <c r="IN64" s="116"/>
      <c r="IO64" s="116"/>
      <c r="IP64" s="116"/>
      <c r="IQ64" s="116"/>
      <c r="IR64" s="116"/>
      <c r="IS64" s="116"/>
      <c r="IT64" s="116"/>
    </row>
    <row r="65" s="2" customFormat="1" spans="1:254">
      <c r="A65" s="116"/>
      <c r="B65" s="116"/>
      <c r="C65" s="116"/>
      <c r="D65" s="116"/>
      <c r="E65" s="158"/>
      <c r="F65" s="158"/>
      <c r="G65" s="117"/>
      <c r="H65" s="118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  <c r="DK65" s="116"/>
      <c r="DL65" s="116"/>
      <c r="DM65" s="116"/>
      <c r="DN65" s="116"/>
      <c r="DO65" s="116"/>
      <c r="DP65" s="116"/>
      <c r="DQ65" s="116"/>
      <c r="DR65" s="116"/>
      <c r="DS65" s="116"/>
      <c r="DT65" s="116"/>
      <c r="DU65" s="116"/>
      <c r="DV65" s="116"/>
      <c r="DW65" s="116"/>
      <c r="DX65" s="116"/>
      <c r="DY65" s="116"/>
      <c r="DZ65" s="116"/>
      <c r="EA65" s="116"/>
      <c r="EB65" s="116"/>
      <c r="EC65" s="116"/>
      <c r="ED65" s="116"/>
      <c r="EE65" s="116"/>
      <c r="EF65" s="116"/>
      <c r="EG65" s="116"/>
      <c r="EH65" s="116"/>
      <c r="EI65" s="116"/>
      <c r="EJ65" s="116"/>
      <c r="EK65" s="116"/>
      <c r="EL65" s="116"/>
      <c r="EM65" s="116"/>
      <c r="EN65" s="116"/>
      <c r="EO65" s="116"/>
      <c r="EP65" s="116"/>
      <c r="EQ65" s="116"/>
      <c r="ER65" s="116"/>
      <c r="ES65" s="116"/>
      <c r="ET65" s="116"/>
      <c r="EU65" s="116"/>
      <c r="EV65" s="116"/>
      <c r="EW65" s="116"/>
      <c r="EX65" s="116"/>
      <c r="EY65" s="116"/>
      <c r="EZ65" s="116"/>
      <c r="FA65" s="116"/>
      <c r="FB65" s="116"/>
      <c r="FC65" s="116"/>
      <c r="FD65" s="116"/>
      <c r="FE65" s="116"/>
      <c r="FF65" s="116"/>
      <c r="FG65" s="116"/>
      <c r="FH65" s="116"/>
      <c r="FI65" s="116"/>
      <c r="FJ65" s="116"/>
      <c r="FK65" s="116"/>
      <c r="FL65" s="116"/>
      <c r="FM65" s="116"/>
      <c r="FN65" s="116"/>
      <c r="FO65" s="116"/>
      <c r="FP65" s="116"/>
      <c r="FQ65" s="116"/>
      <c r="FR65" s="116"/>
      <c r="FS65" s="116"/>
      <c r="FT65" s="116"/>
      <c r="FU65" s="116"/>
      <c r="FV65" s="116"/>
      <c r="FW65" s="116"/>
      <c r="FX65" s="116"/>
      <c r="FY65" s="116"/>
      <c r="FZ65" s="116"/>
      <c r="GA65" s="116"/>
      <c r="GB65" s="116"/>
      <c r="GC65" s="116"/>
      <c r="GD65" s="116"/>
      <c r="GE65" s="116"/>
      <c r="GF65" s="116"/>
      <c r="GG65" s="116"/>
      <c r="GH65" s="116"/>
      <c r="GI65" s="116"/>
      <c r="GJ65" s="116"/>
      <c r="GK65" s="116"/>
      <c r="GL65" s="116"/>
      <c r="GM65" s="116"/>
      <c r="GN65" s="116"/>
      <c r="GO65" s="116"/>
      <c r="GP65" s="116"/>
      <c r="GQ65" s="116"/>
      <c r="GR65" s="116"/>
      <c r="GS65" s="116"/>
      <c r="GT65" s="116"/>
      <c r="GU65" s="116"/>
      <c r="GV65" s="116"/>
      <c r="GW65" s="116"/>
      <c r="GX65" s="116"/>
      <c r="GY65" s="116"/>
      <c r="GZ65" s="116"/>
      <c r="HA65" s="116"/>
      <c r="HB65" s="116"/>
      <c r="HC65" s="116"/>
      <c r="HD65" s="116"/>
      <c r="HE65" s="116"/>
      <c r="HF65" s="116"/>
      <c r="HG65" s="116"/>
      <c r="HH65" s="116"/>
      <c r="HI65" s="116"/>
      <c r="HJ65" s="116"/>
      <c r="HK65" s="116"/>
      <c r="HL65" s="116"/>
      <c r="HM65" s="116"/>
      <c r="HN65" s="116"/>
      <c r="HO65" s="116"/>
      <c r="HP65" s="116"/>
      <c r="HQ65" s="116"/>
      <c r="HR65" s="116"/>
      <c r="HS65" s="116"/>
      <c r="HT65" s="116"/>
      <c r="HU65" s="116"/>
      <c r="HV65" s="116"/>
      <c r="HW65" s="116"/>
      <c r="HX65" s="116"/>
      <c r="HY65" s="116"/>
      <c r="HZ65" s="116"/>
      <c r="IA65" s="116"/>
      <c r="IB65" s="116"/>
      <c r="IC65" s="116"/>
      <c r="ID65" s="116"/>
      <c r="IE65" s="116"/>
      <c r="IF65" s="116"/>
      <c r="IG65" s="116"/>
      <c r="IH65" s="116"/>
      <c r="II65" s="116"/>
      <c r="IJ65" s="116"/>
      <c r="IK65" s="116"/>
      <c r="IL65" s="116"/>
      <c r="IM65" s="116"/>
      <c r="IN65" s="116"/>
      <c r="IO65" s="116"/>
      <c r="IP65" s="116"/>
      <c r="IQ65" s="116"/>
      <c r="IR65" s="116"/>
      <c r="IS65" s="116"/>
      <c r="IT65" s="116"/>
    </row>
  </sheetData>
  <mergeCells count="2">
    <mergeCell ref="D2:H2"/>
    <mergeCell ref="A4:C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15"/>
  <sheetViews>
    <sheetView workbookViewId="0">
      <selection activeCell="I18" sqref="I18"/>
    </sheetView>
  </sheetViews>
  <sheetFormatPr defaultColWidth="7.875" defaultRowHeight="24.75" customHeight="1"/>
  <cols>
    <col min="1" max="1" width="39.125" style="15" customWidth="1"/>
    <col min="2" max="2" width="15.625" style="60" customWidth="1"/>
    <col min="3" max="3" width="38.375" style="61" customWidth="1"/>
    <col min="4" max="4" width="9.125" style="62" hidden="1" customWidth="1"/>
    <col min="5" max="5" width="9.25" style="62" hidden="1" customWidth="1"/>
    <col min="6" max="6" width="15.625" style="63" customWidth="1"/>
    <col min="7" max="7" width="2.125" style="61" hidden="1" customWidth="1"/>
    <col min="8" max="8" width="7.875" style="61"/>
    <col min="9" max="232" width="7.875" style="64"/>
    <col min="233" max="16384" width="7.875" style="15"/>
  </cols>
  <sheetData>
    <row r="1" s="55" customFormat="1" ht="35" customHeight="1" spans="1:8">
      <c r="A1" s="65" t="s">
        <v>443</v>
      </c>
      <c r="B1" s="65"/>
      <c r="C1" s="65"/>
      <c r="D1" s="66"/>
      <c r="E1" s="66"/>
      <c r="F1" s="65"/>
      <c r="G1" s="67"/>
      <c r="H1" s="67"/>
    </row>
    <row r="2" s="56" customFormat="1" ht="37" customHeight="1" spans="1:8">
      <c r="A2" s="68"/>
      <c r="B2" s="69"/>
      <c r="C2" s="69"/>
      <c r="D2" s="69"/>
      <c r="E2" s="69"/>
      <c r="F2" s="70" t="s">
        <v>1</v>
      </c>
      <c r="G2" s="69"/>
      <c r="H2" s="69"/>
    </row>
    <row r="3" s="57" customFormat="1" ht="36.75" customHeight="1" spans="1:8">
      <c r="A3" s="71" t="s">
        <v>294</v>
      </c>
      <c r="B3" s="72" t="s">
        <v>4</v>
      </c>
      <c r="C3" s="73" t="s">
        <v>295</v>
      </c>
      <c r="D3" s="74" t="s">
        <v>296</v>
      </c>
      <c r="E3" s="74" t="s">
        <v>297</v>
      </c>
      <c r="F3" s="72" t="s">
        <v>4</v>
      </c>
      <c r="G3" s="75"/>
      <c r="H3" s="75"/>
    </row>
    <row r="4" s="58" customFormat="1" ht="36.75" customHeight="1" spans="1:8">
      <c r="A4" s="76" t="s">
        <v>444</v>
      </c>
      <c r="B4" s="77">
        <f>SUM(B5:B8)</f>
        <v>3415</v>
      </c>
      <c r="C4" s="78" t="s">
        <v>445</v>
      </c>
      <c r="D4" s="79" t="e">
        <f>D5+D6</f>
        <v>#REF!</v>
      </c>
      <c r="E4" s="79" t="e">
        <f>E5+E6</f>
        <v>#REF!</v>
      </c>
      <c r="F4" s="77">
        <f>SUM(F5:F8)</f>
        <v>3415</v>
      </c>
      <c r="G4" s="80"/>
      <c r="H4" s="80"/>
    </row>
    <row r="5" s="59" customFormat="1" ht="36.75" customHeight="1" spans="1:8">
      <c r="A5" s="81" t="s">
        <v>446</v>
      </c>
      <c r="B5" s="82">
        <v>2182</v>
      </c>
      <c r="C5" s="83" t="s">
        <v>447</v>
      </c>
      <c r="D5" s="84">
        <f>48.54+91.8</f>
        <v>140.34</v>
      </c>
      <c r="E5" s="84">
        <v>734.51</v>
      </c>
      <c r="F5" s="82">
        <v>3415</v>
      </c>
      <c r="G5" s="85"/>
      <c r="H5" s="85"/>
    </row>
    <row r="6" s="59" customFormat="1" ht="36.75" customHeight="1" spans="1:232">
      <c r="A6" s="86" t="s">
        <v>448</v>
      </c>
      <c r="B6" s="87"/>
      <c r="C6" s="83" t="s">
        <v>449</v>
      </c>
      <c r="D6" s="88" t="e">
        <f>D8+#REF!+#REF!+#REF!</f>
        <v>#REF!</v>
      </c>
      <c r="E6" s="88" t="e">
        <f>E8+#REF!+#REF!+#REF!</f>
        <v>#REF!</v>
      </c>
      <c r="F6" s="87"/>
      <c r="G6" s="61"/>
      <c r="H6" s="61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</row>
    <row r="7" s="59" customFormat="1" ht="36.75" customHeight="1" spans="1:232">
      <c r="A7" s="86" t="s">
        <v>450</v>
      </c>
      <c r="B7" s="87"/>
      <c r="C7" s="83" t="s">
        <v>451</v>
      </c>
      <c r="D7" s="88"/>
      <c r="E7" s="88"/>
      <c r="F7" s="87"/>
      <c r="G7" s="61"/>
      <c r="H7" s="61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</row>
    <row r="8" s="58" customFormat="1" ht="36.75" customHeight="1" spans="1:8">
      <c r="A8" s="110" t="s">
        <v>452</v>
      </c>
      <c r="B8" s="111">
        <v>1233</v>
      </c>
      <c r="C8" s="83" t="s">
        <v>453</v>
      </c>
      <c r="D8" s="88" t="e">
        <f>SUM(#REF!)</f>
        <v>#REF!</v>
      </c>
      <c r="E8" s="88"/>
      <c r="F8" s="87"/>
      <c r="G8" s="80"/>
      <c r="H8" s="80"/>
    </row>
    <row r="9" s="15" customFormat="1" ht="21.95" customHeight="1" spans="2:232">
      <c r="B9" s="60"/>
      <c r="C9" s="61"/>
      <c r="D9" s="62"/>
      <c r="E9" s="62"/>
      <c r="F9" s="63"/>
      <c r="G9" s="61"/>
      <c r="H9" s="61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</row>
    <row r="10" s="15" customFormat="1" ht="21.95" customHeight="1" spans="2:232">
      <c r="B10" s="60"/>
      <c r="C10" s="61"/>
      <c r="D10" s="62"/>
      <c r="E10" s="62"/>
      <c r="F10" s="63"/>
      <c r="G10" s="61"/>
      <c r="H10" s="61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</row>
    <row r="11" s="15" customFormat="1" ht="21.95" customHeight="1" spans="2:232">
      <c r="B11" s="60"/>
      <c r="C11" s="61"/>
      <c r="D11" s="62"/>
      <c r="E11" s="62"/>
      <c r="F11" s="63"/>
      <c r="G11" s="61"/>
      <c r="H11" s="61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</row>
    <row r="12" s="15" customFormat="1" ht="18" customHeight="1" spans="2:232">
      <c r="B12" s="60"/>
      <c r="C12" s="61"/>
      <c r="D12" s="62"/>
      <c r="E12" s="62"/>
      <c r="F12" s="63"/>
      <c r="G12" s="61"/>
      <c r="H12" s="61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</row>
    <row r="13" s="15" customFormat="1" ht="18" customHeight="1" spans="2:232">
      <c r="B13" s="60"/>
      <c r="C13" s="61"/>
      <c r="D13" s="62"/>
      <c r="E13" s="62"/>
      <c r="F13" s="63"/>
      <c r="G13" s="61"/>
      <c r="H13" s="61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</row>
    <row r="14" s="15" customFormat="1" ht="18" customHeight="1" spans="2:232">
      <c r="B14" s="60"/>
      <c r="C14" s="61"/>
      <c r="D14" s="62"/>
      <c r="E14" s="62"/>
      <c r="F14" s="63"/>
      <c r="G14" s="61"/>
      <c r="H14" s="61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</row>
    <row r="15" s="15" customFormat="1" ht="18" customHeight="1" spans="2:232">
      <c r="B15" s="60"/>
      <c r="C15" s="61"/>
      <c r="D15" s="62"/>
      <c r="E15" s="62"/>
      <c r="F15" s="63"/>
      <c r="G15" s="61"/>
      <c r="H15" s="61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</row>
  </sheetData>
  <mergeCells count="1">
    <mergeCell ref="A1:F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A2" sqref="A2"/>
    </sheetView>
  </sheetViews>
  <sheetFormatPr defaultColWidth="7.875" defaultRowHeight="24.75" customHeight="1" outlineLevelCol="7"/>
  <cols>
    <col min="1" max="1" width="24.625" style="15" customWidth="1"/>
    <col min="2" max="3" width="9.5" style="15" customWidth="1"/>
    <col min="4" max="4" width="11.125" style="15" customWidth="1"/>
    <col min="5" max="5" width="27.25" style="15" customWidth="1"/>
    <col min="6" max="6" width="11.125" style="15" customWidth="1"/>
    <col min="7" max="7" width="10.125" style="15" customWidth="1"/>
    <col min="8" max="8" width="11" style="15" customWidth="1"/>
    <col min="9" max="16384" width="7.875" style="15"/>
  </cols>
  <sheetData>
    <row r="1" s="89" customFormat="1" customHeight="1" spans="1:8">
      <c r="A1" s="26" t="s">
        <v>454</v>
      </c>
      <c r="B1" s="26"/>
      <c r="C1" s="26"/>
      <c r="D1" s="26"/>
      <c r="E1" s="26"/>
      <c r="F1" s="26"/>
      <c r="G1" s="26"/>
      <c r="H1" s="26"/>
    </row>
    <row r="2" s="2" customFormat="1" ht="14.25" customHeight="1" spans="1:8">
      <c r="A2" s="92"/>
      <c r="B2" s="93"/>
      <c r="C2" s="93"/>
      <c r="H2" s="94" t="s">
        <v>1</v>
      </c>
    </row>
    <row r="3" s="90" customFormat="1" ht="57" spans="1:8">
      <c r="A3" s="71" t="s">
        <v>455</v>
      </c>
      <c r="B3" s="71" t="s">
        <v>360</v>
      </c>
      <c r="C3" s="71" t="s">
        <v>4</v>
      </c>
      <c r="D3" s="71" t="s">
        <v>456</v>
      </c>
      <c r="E3" s="71" t="s">
        <v>25</v>
      </c>
      <c r="F3" s="71" t="s">
        <v>385</v>
      </c>
      <c r="G3" s="71" t="s">
        <v>4</v>
      </c>
      <c r="H3" s="71" t="s">
        <v>457</v>
      </c>
    </row>
    <row r="4" s="15" customFormat="1" ht="23.1" customHeight="1" spans="1:8">
      <c r="A4" s="95" t="s">
        <v>458</v>
      </c>
      <c r="B4" s="96"/>
      <c r="C4" s="96"/>
      <c r="D4" s="97"/>
      <c r="E4" s="98" t="s">
        <v>459</v>
      </c>
      <c r="F4" s="99"/>
      <c r="G4" s="99"/>
      <c r="H4" s="100"/>
    </row>
    <row r="5" s="15" customFormat="1" ht="23.1" customHeight="1" spans="1:8">
      <c r="A5" s="95" t="s">
        <v>460</v>
      </c>
      <c r="B5" s="96"/>
      <c r="C5" s="96"/>
      <c r="D5" s="97"/>
      <c r="E5" s="98" t="s">
        <v>461</v>
      </c>
      <c r="F5" s="99"/>
      <c r="G5" s="99"/>
      <c r="H5" s="100"/>
    </row>
    <row r="6" s="15" customFormat="1" ht="23.1" customHeight="1" spans="1:8">
      <c r="A6" s="95" t="s">
        <v>462</v>
      </c>
      <c r="B6" s="96"/>
      <c r="C6" s="96"/>
      <c r="D6" s="97"/>
      <c r="E6" s="98" t="s">
        <v>463</v>
      </c>
      <c r="F6" s="99"/>
      <c r="G6" s="99"/>
      <c r="H6" s="97"/>
    </row>
    <row r="7" s="15" customFormat="1" ht="23.1" customHeight="1" spans="1:8">
      <c r="A7" s="95" t="s">
        <v>464</v>
      </c>
      <c r="B7" s="96"/>
      <c r="C7" s="96"/>
      <c r="D7" s="97"/>
      <c r="E7" s="98" t="s">
        <v>465</v>
      </c>
      <c r="F7" s="99"/>
      <c r="G7" s="99"/>
      <c r="H7" s="97"/>
    </row>
    <row r="8" s="15" customFormat="1" ht="23.1" customHeight="1" spans="1:8">
      <c r="A8" s="101" t="s">
        <v>466</v>
      </c>
      <c r="B8" s="96"/>
      <c r="C8" s="96"/>
      <c r="D8" s="97"/>
      <c r="E8" s="98" t="s">
        <v>467</v>
      </c>
      <c r="F8" s="99"/>
      <c r="G8" s="99"/>
      <c r="H8" s="97"/>
    </row>
    <row r="9" s="15" customFormat="1" ht="23.1" customHeight="1" spans="1:8">
      <c r="A9" s="98"/>
      <c r="B9" s="99"/>
      <c r="C9" s="99"/>
      <c r="D9" s="97"/>
      <c r="E9" s="102" t="s">
        <v>468</v>
      </c>
      <c r="F9" s="99"/>
      <c r="G9" s="99"/>
      <c r="H9" s="97"/>
    </row>
    <row r="10" s="15" customFormat="1" ht="23.1" customHeight="1" spans="1:8">
      <c r="A10" s="98"/>
      <c r="B10" s="99"/>
      <c r="C10" s="99"/>
      <c r="D10" s="97"/>
      <c r="E10" s="102" t="s">
        <v>469</v>
      </c>
      <c r="F10" s="99"/>
      <c r="G10" s="99"/>
      <c r="H10" s="97"/>
    </row>
    <row r="11" s="15" customFormat="1" ht="23.1" customHeight="1" spans="1:8">
      <c r="A11" s="98"/>
      <c r="B11" s="99"/>
      <c r="C11" s="99"/>
      <c r="D11" s="97"/>
      <c r="E11" s="102" t="s">
        <v>470</v>
      </c>
      <c r="F11" s="99"/>
      <c r="G11" s="99"/>
      <c r="H11" s="97"/>
    </row>
    <row r="12" s="15" customFormat="1" ht="23.1" customHeight="1" spans="1:8">
      <c r="A12" s="98"/>
      <c r="B12" s="99"/>
      <c r="C12" s="99"/>
      <c r="D12" s="97"/>
      <c r="E12" s="102" t="s">
        <v>471</v>
      </c>
      <c r="F12" s="99"/>
      <c r="G12" s="99"/>
      <c r="H12" s="97"/>
    </row>
    <row r="13" s="15" customFormat="1" ht="23.1" customHeight="1" spans="1:8">
      <c r="A13" s="98"/>
      <c r="B13" s="99"/>
      <c r="C13" s="99"/>
      <c r="D13" s="97"/>
      <c r="E13" s="102" t="s">
        <v>472</v>
      </c>
      <c r="F13" s="99"/>
      <c r="G13" s="99"/>
      <c r="H13" s="97"/>
    </row>
    <row r="14" s="15" customFormat="1" ht="23.1" customHeight="1" spans="1:8">
      <c r="A14" s="98"/>
      <c r="B14" s="99"/>
      <c r="C14" s="99"/>
      <c r="D14" s="97"/>
      <c r="E14" s="102" t="s">
        <v>473</v>
      </c>
      <c r="F14" s="99"/>
      <c r="G14" s="99"/>
      <c r="H14" s="97"/>
    </row>
    <row r="15" s="15" customFormat="1" ht="23.1" customHeight="1" spans="1:8">
      <c r="A15" s="98"/>
      <c r="B15" s="99"/>
      <c r="C15" s="99"/>
      <c r="D15" s="97"/>
      <c r="E15" s="102" t="s">
        <v>474</v>
      </c>
      <c r="F15" s="99"/>
      <c r="G15" s="99"/>
      <c r="H15" s="97"/>
    </row>
    <row r="16" s="15" customFormat="1" ht="23.1" customHeight="1" spans="1:8">
      <c r="A16" s="98"/>
      <c r="B16" s="99"/>
      <c r="C16" s="99"/>
      <c r="D16" s="97"/>
      <c r="E16" s="98" t="s">
        <v>475</v>
      </c>
      <c r="F16" s="99"/>
      <c r="G16" s="99"/>
      <c r="H16" s="97"/>
    </row>
    <row r="17" s="15" customFormat="1" ht="23.1" customHeight="1" spans="1:8">
      <c r="A17" s="98"/>
      <c r="B17" s="99"/>
      <c r="C17" s="99"/>
      <c r="D17" s="97"/>
      <c r="E17" s="98" t="s">
        <v>476</v>
      </c>
      <c r="F17" s="99"/>
      <c r="G17" s="99"/>
      <c r="H17" s="97"/>
    </row>
    <row r="18" s="15" customFormat="1" ht="23.1" customHeight="1" spans="1:8">
      <c r="A18" s="103"/>
      <c r="B18" s="104"/>
      <c r="C18" s="104"/>
      <c r="D18" s="97"/>
      <c r="E18" s="102" t="s">
        <v>477</v>
      </c>
      <c r="F18" s="99"/>
      <c r="G18" s="99"/>
      <c r="H18" s="97"/>
    </row>
    <row r="19" s="91" customFormat="1" ht="23.1" customHeight="1" spans="1:8">
      <c r="A19" s="105" t="s">
        <v>478</v>
      </c>
      <c r="B19" s="106"/>
      <c r="C19" s="106"/>
      <c r="D19" s="107"/>
      <c r="E19" s="105" t="s">
        <v>479</v>
      </c>
      <c r="F19" s="106"/>
      <c r="G19" s="106"/>
      <c r="H19" s="107"/>
    </row>
    <row r="20" s="15" customFormat="1" ht="23.1" customHeight="1" spans="2:8">
      <c r="B20" s="108"/>
      <c r="C20" s="108"/>
      <c r="D20" s="109"/>
      <c r="F20" s="108"/>
      <c r="G20" s="108"/>
      <c r="H20" s="109"/>
    </row>
    <row r="21" s="15" customFormat="1" ht="23.1" customHeight="1" spans="2:8">
      <c r="B21" s="108"/>
      <c r="C21" s="108"/>
      <c r="D21" s="109"/>
      <c r="F21" s="108"/>
      <c r="G21" s="108"/>
      <c r="H21" s="109"/>
    </row>
    <row r="22" s="15" customFormat="1" ht="23.1" customHeight="1" spans="2:8">
      <c r="B22" s="108"/>
      <c r="C22" s="108"/>
      <c r="D22" s="109"/>
      <c r="F22" s="108"/>
      <c r="G22" s="108"/>
      <c r="H22" s="109"/>
    </row>
    <row r="23" s="15" customFormat="1" ht="23.1" customHeight="1" spans="2:8">
      <c r="B23" s="108"/>
      <c r="C23" s="108"/>
      <c r="D23" s="109"/>
      <c r="F23" s="108"/>
      <c r="G23" s="108"/>
      <c r="H23" s="109"/>
    </row>
    <row r="24" s="15" customFormat="1" ht="23.1" customHeight="1" spans="2:8">
      <c r="B24" s="108"/>
      <c r="C24" s="108"/>
      <c r="D24" s="109"/>
      <c r="F24" s="108"/>
      <c r="G24" s="108"/>
      <c r="H24" s="109"/>
    </row>
    <row r="25" s="15" customFormat="1" ht="23.1" customHeight="1" spans="2:8">
      <c r="B25" s="108"/>
      <c r="C25" s="108"/>
      <c r="D25" s="109"/>
      <c r="F25" s="108"/>
      <c r="G25" s="108"/>
      <c r="H25" s="109"/>
    </row>
    <row r="26" s="15" customFormat="1" ht="23.1" customHeight="1" spans="2:8">
      <c r="B26" s="108"/>
      <c r="C26" s="108"/>
      <c r="D26" s="109"/>
      <c r="F26" s="108"/>
      <c r="G26" s="108"/>
      <c r="H26" s="109"/>
    </row>
    <row r="27" s="15" customFormat="1" ht="23.1" customHeight="1" spans="4:8">
      <c r="D27" s="109"/>
      <c r="F27" s="108"/>
      <c r="G27" s="108"/>
      <c r="H27" s="109"/>
    </row>
    <row r="28" s="15" customFormat="1" ht="23.1" customHeight="1" spans="4:7">
      <c r="D28" s="109"/>
      <c r="F28" s="108"/>
      <c r="G28" s="108"/>
    </row>
    <row r="29" s="15" customFormat="1" ht="23.1" customHeight="1" spans="4:7">
      <c r="D29" s="109"/>
      <c r="F29" s="108"/>
      <c r="G29" s="108"/>
    </row>
    <row r="30" s="15" customFormat="1" ht="23.1" customHeight="1" spans="4:7">
      <c r="D30" s="109"/>
      <c r="F30" s="108"/>
      <c r="G30" s="108"/>
    </row>
    <row r="31" s="15" customFormat="1" ht="23.1" customHeight="1"/>
    <row r="32" s="15" customFormat="1" ht="23.1" customHeight="1"/>
    <row r="33" s="15" customFormat="1" ht="23.1" customHeight="1"/>
    <row r="34" s="15" customFormat="1" ht="23.1" customHeight="1"/>
    <row r="35" s="15" customFormat="1" ht="23.1" customHeight="1"/>
    <row r="36" s="15" customFormat="1" ht="23.1" customHeight="1"/>
    <row r="37" s="15" customFormat="1" ht="23.1" customHeight="1"/>
    <row r="38" s="15" customFormat="1" ht="23.1" customHeight="1"/>
    <row r="39" s="15" customFormat="1" ht="23.1" customHeight="1"/>
    <row r="40" s="15" customFormat="1" ht="23.1" customHeight="1"/>
    <row r="41" s="15" customFormat="1" ht="23.1" customHeight="1"/>
    <row r="42" s="15" customFormat="1" ht="23.1" customHeight="1"/>
  </sheetData>
  <mergeCells count="1">
    <mergeCell ref="A1:H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14"/>
  <sheetViews>
    <sheetView workbookViewId="0">
      <selection activeCell="A18" sqref="A18"/>
    </sheetView>
  </sheetViews>
  <sheetFormatPr defaultColWidth="7.875" defaultRowHeight="24.75" customHeight="1"/>
  <cols>
    <col min="1" max="1" width="39.125" style="15" customWidth="1"/>
    <col min="2" max="2" width="15.625" style="60" customWidth="1"/>
    <col min="3" max="3" width="38.375" style="61" customWidth="1"/>
    <col min="4" max="4" width="9.125" style="62" hidden="1" customWidth="1"/>
    <col min="5" max="5" width="9.25" style="62" hidden="1" customWidth="1"/>
    <col min="6" max="6" width="15.625" style="63" customWidth="1"/>
    <col min="7" max="7" width="2.125" style="61" hidden="1" customWidth="1"/>
    <col min="8" max="8" width="7.875" style="61"/>
    <col min="9" max="232" width="7.875" style="64"/>
    <col min="233" max="16384" width="7.875" style="15"/>
  </cols>
  <sheetData>
    <row r="1" s="55" customFormat="1" ht="35" customHeight="1" spans="1:8">
      <c r="A1" s="65" t="s">
        <v>480</v>
      </c>
      <c r="B1" s="65"/>
      <c r="C1" s="65"/>
      <c r="D1" s="66"/>
      <c r="E1" s="66"/>
      <c r="F1" s="65"/>
      <c r="G1" s="67"/>
      <c r="H1" s="67"/>
    </row>
    <row r="2" s="56" customFormat="1" ht="37" customHeight="1" spans="1:8">
      <c r="A2" s="68"/>
      <c r="B2" s="69"/>
      <c r="C2" s="69"/>
      <c r="D2" s="69"/>
      <c r="E2" s="69"/>
      <c r="F2" s="70" t="s">
        <v>1</v>
      </c>
      <c r="G2" s="69"/>
      <c r="H2" s="69"/>
    </row>
    <row r="3" s="57" customFormat="1" ht="36.75" customHeight="1" spans="1:8">
      <c r="A3" s="71" t="s">
        <v>294</v>
      </c>
      <c r="B3" s="72" t="s">
        <v>4</v>
      </c>
      <c r="C3" s="73" t="s">
        <v>295</v>
      </c>
      <c r="D3" s="74" t="s">
        <v>296</v>
      </c>
      <c r="E3" s="74" t="s">
        <v>297</v>
      </c>
      <c r="F3" s="72" t="s">
        <v>4</v>
      </c>
      <c r="G3" s="75"/>
      <c r="H3" s="75"/>
    </row>
    <row r="4" s="58" customFormat="1" ht="36.75" customHeight="1" spans="1:8">
      <c r="A4" s="76" t="s">
        <v>481</v>
      </c>
      <c r="B4" s="77">
        <f>SUM(B5:B7)</f>
        <v>0</v>
      </c>
      <c r="C4" s="78" t="s">
        <v>482</v>
      </c>
      <c r="D4" s="79" t="e">
        <f>D5+D6</f>
        <v>#REF!</v>
      </c>
      <c r="E4" s="79" t="e">
        <f>E5+E6</f>
        <v>#REF!</v>
      </c>
      <c r="F4" s="77">
        <f>SUM(F5:F7)</f>
        <v>0</v>
      </c>
      <c r="G4" s="80"/>
      <c r="H4" s="80"/>
    </row>
    <row r="5" s="59" customFormat="1" ht="36.75" customHeight="1" spans="1:8">
      <c r="A5" s="81" t="s">
        <v>483</v>
      </c>
      <c r="B5" s="82"/>
      <c r="C5" s="83" t="s">
        <v>484</v>
      </c>
      <c r="D5" s="84">
        <f>48.54+91.8</f>
        <v>140.34</v>
      </c>
      <c r="E5" s="84">
        <v>734.51</v>
      </c>
      <c r="F5" s="82"/>
      <c r="G5" s="85"/>
      <c r="H5" s="85"/>
    </row>
    <row r="6" s="59" customFormat="1" ht="36.75" customHeight="1" spans="1:232">
      <c r="A6" s="86" t="s">
        <v>448</v>
      </c>
      <c r="B6" s="87"/>
      <c r="C6" s="83" t="s">
        <v>449</v>
      </c>
      <c r="D6" s="88" t="e">
        <f>#REF!+#REF!+#REF!+#REF!</f>
        <v>#REF!</v>
      </c>
      <c r="E6" s="88" t="e">
        <f>#REF!+#REF!+#REF!+#REF!</f>
        <v>#REF!</v>
      </c>
      <c r="F6" s="87"/>
      <c r="G6" s="61"/>
      <c r="H6" s="61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</row>
    <row r="7" s="59" customFormat="1" ht="36.75" customHeight="1" spans="1:232">
      <c r="A7" s="86" t="s">
        <v>485</v>
      </c>
      <c r="B7" s="87"/>
      <c r="C7" s="83" t="s">
        <v>451</v>
      </c>
      <c r="D7" s="88"/>
      <c r="E7" s="88"/>
      <c r="F7" s="87"/>
      <c r="G7" s="61"/>
      <c r="H7" s="61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</row>
    <row r="8" s="15" customFormat="1" ht="21.95" customHeight="1" spans="2:232">
      <c r="B8" s="60"/>
      <c r="C8" s="61"/>
      <c r="D8" s="62"/>
      <c r="E8" s="62"/>
      <c r="F8" s="63"/>
      <c r="G8" s="61"/>
      <c r="H8" s="61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</row>
    <row r="9" s="15" customFormat="1" ht="21.95" customHeight="1" spans="2:232">
      <c r="B9" s="60"/>
      <c r="C9" s="61"/>
      <c r="D9" s="62"/>
      <c r="E9" s="62"/>
      <c r="F9" s="63"/>
      <c r="G9" s="61"/>
      <c r="H9" s="61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</row>
    <row r="10" s="15" customFormat="1" ht="21.95" customHeight="1" spans="2:232">
      <c r="B10" s="60"/>
      <c r="C10" s="61"/>
      <c r="D10" s="62"/>
      <c r="E10" s="62"/>
      <c r="F10" s="63"/>
      <c r="G10" s="61"/>
      <c r="H10" s="61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</row>
    <row r="11" s="15" customFormat="1" ht="18" customHeight="1" spans="2:232">
      <c r="B11" s="60"/>
      <c r="C11" s="61"/>
      <c r="D11" s="62"/>
      <c r="E11" s="62"/>
      <c r="F11" s="63"/>
      <c r="G11" s="61"/>
      <c r="H11" s="61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</row>
    <row r="12" s="15" customFormat="1" ht="18" customHeight="1" spans="2:232">
      <c r="B12" s="60"/>
      <c r="C12" s="61"/>
      <c r="D12" s="62"/>
      <c r="E12" s="62"/>
      <c r="F12" s="63"/>
      <c r="G12" s="61"/>
      <c r="H12" s="61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</row>
    <row r="13" s="15" customFormat="1" ht="18" customHeight="1" spans="2:232">
      <c r="B13" s="60"/>
      <c r="C13" s="61"/>
      <c r="D13" s="62"/>
      <c r="E13" s="62"/>
      <c r="F13" s="63"/>
      <c r="G13" s="61"/>
      <c r="H13" s="61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</row>
    <row r="14" s="15" customFormat="1" ht="18" customHeight="1" spans="2:232">
      <c r="B14" s="60"/>
      <c r="C14" s="61"/>
      <c r="D14" s="62"/>
      <c r="E14" s="62"/>
      <c r="F14" s="63"/>
      <c r="G14" s="61"/>
      <c r="H14" s="61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</row>
  </sheetData>
  <mergeCells count="1">
    <mergeCell ref="A1:F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H24" sqref="H24"/>
    </sheetView>
  </sheetViews>
  <sheetFormatPr defaultColWidth="9" defaultRowHeight="12" outlineLevelCol="7"/>
  <cols>
    <col min="1" max="1" width="25.125" style="24" customWidth="1"/>
    <col min="2" max="2" width="11.5" style="24" customWidth="1"/>
    <col min="3" max="3" width="10.5" style="24" customWidth="1"/>
    <col min="4" max="4" width="12.875" style="24" customWidth="1"/>
    <col min="5" max="5" width="12.5" style="24" customWidth="1"/>
    <col min="6" max="6" width="19.875" style="24" hidden="1" customWidth="1"/>
    <col min="7" max="7" width="11.875" style="24" customWidth="1"/>
    <col min="8" max="8" width="30.5" style="24" customWidth="1"/>
    <col min="9" max="16384" width="9" style="24"/>
  </cols>
  <sheetData>
    <row r="1" s="23" customFormat="1" ht="24.95" customHeight="1" spans="1:8">
      <c r="A1" s="26" t="s">
        <v>486</v>
      </c>
      <c r="B1" s="26"/>
      <c r="C1" s="26"/>
      <c r="D1" s="26"/>
      <c r="E1" s="26"/>
      <c r="F1" s="26"/>
      <c r="G1" s="26"/>
      <c r="H1" s="26"/>
    </row>
    <row r="2" s="24" customFormat="1" ht="36.75" customHeight="1" spans="1:8">
      <c r="A2" s="27"/>
      <c r="B2" s="27"/>
      <c r="C2" s="27"/>
      <c r="D2" s="27"/>
      <c r="E2" s="27"/>
      <c r="F2" s="27"/>
      <c r="G2" s="27"/>
      <c r="H2" s="28" t="s">
        <v>1</v>
      </c>
    </row>
    <row r="3" s="24" customFormat="1" ht="41.25" customHeight="1" spans="1:8">
      <c r="A3" s="29" t="s">
        <v>487</v>
      </c>
      <c r="B3" s="30"/>
      <c r="C3" s="31" t="s">
        <v>488</v>
      </c>
      <c r="D3" s="31" t="s">
        <v>489</v>
      </c>
      <c r="E3" s="31" t="s">
        <v>490</v>
      </c>
      <c r="F3" s="31" t="s">
        <v>491</v>
      </c>
      <c r="G3" s="31" t="s">
        <v>491</v>
      </c>
      <c r="H3" s="31" t="s">
        <v>6</v>
      </c>
    </row>
    <row r="4" s="24" customFormat="1" ht="24.95" customHeight="1" spans="1:8">
      <c r="A4" s="32" t="s">
        <v>492</v>
      </c>
      <c r="B4" s="33"/>
      <c r="C4" s="34">
        <v>6036.87</v>
      </c>
      <c r="D4" s="34">
        <v>58</v>
      </c>
      <c r="E4" s="35">
        <v>4066</v>
      </c>
      <c r="F4" s="36"/>
      <c r="G4" s="35">
        <f t="shared" ref="G4:G7" si="0">C4-E4</f>
        <v>1970.87</v>
      </c>
      <c r="H4" s="37"/>
    </row>
    <row r="5" s="24" customFormat="1" ht="24.95" customHeight="1" spans="1:8">
      <c r="A5" s="38" t="s">
        <v>493</v>
      </c>
      <c r="B5" s="39"/>
      <c r="C5" s="34">
        <v>2041</v>
      </c>
      <c r="D5" s="34">
        <v>1601</v>
      </c>
      <c r="E5" s="34">
        <v>1353</v>
      </c>
      <c r="F5" s="40"/>
      <c r="G5" s="35">
        <f t="shared" si="0"/>
        <v>688</v>
      </c>
      <c r="H5" s="41"/>
    </row>
    <row r="6" s="24" customFormat="1" ht="24.95" customHeight="1" spans="1:8">
      <c r="A6" s="38" t="s">
        <v>494</v>
      </c>
      <c r="B6" s="39"/>
      <c r="C6" s="34"/>
      <c r="D6" s="34"/>
      <c r="E6" s="34"/>
      <c r="F6" s="40"/>
      <c r="G6" s="35">
        <f t="shared" si="0"/>
        <v>0</v>
      </c>
      <c r="H6" s="42"/>
    </row>
    <row r="7" s="24" customFormat="1" ht="24.95" customHeight="1" spans="1:8">
      <c r="A7" s="38" t="s">
        <v>495</v>
      </c>
      <c r="B7" s="39"/>
      <c r="C7" s="34">
        <v>3074</v>
      </c>
      <c r="D7" s="34">
        <v>2453</v>
      </c>
      <c r="E7" s="34">
        <v>2889</v>
      </c>
      <c r="F7" s="40"/>
      <c r="G7" s="35">
        <f t="shared" si="0"/>
        <v>185</v>
      </c>
      <c r="H7" s="43"/>
    </row>
    <row r="8" s="24" customFormat="1" ht="24.95" customHeight="1" spans="1:8">
      <c r="A8" s="38" t="s">
        <v>496</v>
      </c>
      <c r="B8" s="39"/>
      <c r="C8" s="34"/>
      <c r="D8" s="34"/>
      <c r="E8" s="34"/>
      <c r="F8" s="40"/>
      <c r="G8" s="35"/>
      <c r="H8" s="43"/>
    </row>
    <row r="9" s="24" customFormat="1" ht="24.95" customHeight="1" spans="1:8">
      <c r="A9" s="38" t="s">
        <v>497</v>
      </c>
      <c r="B9" s="39"/>
      <c r="C9" s="34"/>
      <c r="D9" s="34"/>
      <c r="E9" s="34"/>
      <c r="F9" s="40"/>
      <c r="G9" s="35"/>
      <c r="H9" s="44"/>
    </row>
    <row r="10" s="24" customFormat="1" ht="24.95" customHeight="1" spans="1:8">
      <c r="A10" s="38" t="s">
        <v>498</v>
      </c>
      <c r="B10" s="39"/>
      <c r="C10" s="34"/>
      <c r="D10" s="34"/>
      <c r="E10" s="34"/>
      <c r="F10" s="40"/>
      <c r="G10" s="35"/>
      <c r="H10" s="45"/>
    </row>
    <row r="11" s="24" customFormat="1" ht="24.95" customHeight="1" spans="1:8">
      <c r="A11" s="38" t="s">
        <v>499</v>
      </c>
      <c r="B11" s="39"/>
      <c r="C11" s="34"/>
      <c r="D11" s="34"/>
      <c r="E11" s="34"/>
      <c r="F11" s="40"/>
      <c r="G11" s="35"/>
      <c r="H11" s="46"/>
    </row>
    <row r="12" s="24" customFormat="1" ht="24.95" customHeight="1" spans="1:8">
      <c r="A12" s="47"/>
      <c r="B12" s="48"/>
      <c r="C12" s="49"/>
      <c r="D12" s="49"/>
      <c r="E12" s="49"/>
      <c r="F12" s="49"/>
      <c r="G12" s="49"/>
      <c r="H12" s="41"/>
    </row>
    <row r="13" s="25" customFormat="1" ht="24.95" customHeight="1" spans="1:8">
      <c r="A13" s="50" t="s">
        <v>500</v>
      </c>
      <c r="B13" s="51"/>
      <c r="C13" s="52">
        <f t="shared" ref="C13:G13" si="1">SUM(C4:C11)</f>
        <v>11151.87</v>
      </c>
      <c r="D13" s="52">
        <f t="shared" si="1"/>
        <v>4112</v>
      </c>
      <c r="E13" s="52">
        <f t="shared" si="1"/>
        <v>8308</v>
      </c>
      <c r="F13" s="52"/>
      <c r="G13" s="52">
        <f t="shared" si="1"/>
        <v>2843.87</v>
      </c>
      <c r="H13" s="53"/>
    </row>
    <row r="15" s="24" customFormat="1" spans="5:5">
      <c r="E15" s="54"/>
    </row>
  </sheetData>
  <mergeCells count="12">
    <mergeCell ref="A1:H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一般公共预算收入表</vt:lpstr>
      <vt:lpstr>一般公共预算支出表</vt:lpstr>
      <vt:lpstr>一般公共预算平衡表</vt:lpstr>
      <vt:lpstr>政府性基金收入表</vt:lpstr>
      <vt:lpstr>政府性基金支出表</vt:lpstr>
      <vt:lpstr>政府性基金预算平衡表</vt:lpstr>
      <vt:lpstr>国有资本经营算收支表</vt:lpstr>
      <vt:lpstr>国有资本经营预算平衡表</vt:lpstr>
      <vt:lpstr>社会保险基金收支表</vt:lpstr>
      <vt:lpstr>地方政府债务情况表</vt:lpstr>
      <vt:lpstr>三公经费表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2025-11-03T02:40:00Z</dcterms:created>
  <dcterms:modified xsi:type="dcterms:W3CDTF">2025-11-03T06:49:17Z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DC79427E5F2642A3A0939119D9A6C875</vt:lpwstr>
  </property>
  <property fmtid="{D5CDD505-2E9C-101B-9397-08002B2CF9AE}" pid="3" name="KSOProductBuildVer">
    <vt:lpwstr>2052-11.1.0.13703</vt:lpwstr>
  </property>
</Properties>
</file>